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" windowWidth="12120" windowHeight="9120" activeTab="0"/>
  </bookViews>
  <sheets>
    <sheet name="Sheet1" sheetId="1" r:id="rId1"/>
  </sheets>
  <definedNames>
    <definedName name="ACFSBegin">'Sheet1'!$CD$94</definedName>
    <definedName name="ACFSEnd">'Sheet1'!$CJ$121</definedName>
    <definedName name="ACFSForm">'Sheet1'!$CG$100:$CK$118</definedName>
    <definedName name="ClientName">'Sheet1'!$AJ$102</definedName>
    <definedName name="HelpBegin">'Sheet1'!$CC$1</definedName>
    <definedName name="HelpEnd">'Sheet1'!$CJ$20</definedName>
    <definedName name="Jump1">'Sheet1'!$DB$300</definedName>
    <definedName name="Jump2">'Sheet1'!$B$3</definedName>
    <definedName name="Jump3">'Sheet1'!$BM$436</definedName>
    <definedName name="MenuBegin">'Sheet1'!$AF$97</definedName>
    <definedName name="MenuGo">'Sheet1'!$AB$95</definedName>
    <definedName name="MIPBegin">'Sheet1'!$AG$199</definedName>
    <definedName name="MIPData">'Sheet1'!$AH$205</definedName>
    <definedName name="MIPForm">'Sheet1'!$AG$201:$AT$218</definedName>
    <definedName name="MIPSelect">'Sheet1'!$AM$220</definedName>
    <definedName name="PTPBegin">'Sheet1'!$AZ$94</definedName>
    <definedName name="PTPData">'Sheet1'!$BD$103</definedName>
    <definedName name="PTPForm">'Sheet1'!$BC$100:$BJ$117</definedName>
    <definedName name="PTPSelect">'Sheet1'!$BC$119</definedName>
    <definedName name="RMOBegin">'Sheet1'!$B$375</definedName>
    <definedName name="RMOData">'Sheet1'!$E$381</definedName>
    <definedName name="RMOForm">'Sheet1'!$D$376:$K$433</definedName>
    <definedName name="RMOSelect">'Sheet1'!$E$435</definedName>
    <definedName name="SFPBegin">'Sheet1'!$B$278</definedName>
    <definedName name="SFPData">'Sheet1'!$E$283</definedName>
    <definedName name="SFPForm">'Sheet1'!$D$279:$K$324</definedName>
    <definedName name="SFPSelect">'Sheet1'!$E$326</definedName>
    <definedName name="StartButton">'Sheet1'!$M$119</definedName>
    <definedName name="StartPageBegin">'Sheet1'!$D$91</definedName>
    <definedName name="StartPageEnd">'Sheet1'!$S$128</definedName>
    <definedName name="VMOBegin">'Sheet1'!$AG$1</definedName>
    <definedName name="VMOData">'Sheet1'!$AI$6</definedName>
    <definedName name="VMOForm">'Sheet1'!$AG$2:$AT$65</definedName>
    <definedName name="VMOSelect">'Sheet1'!$AL$67</definedName>
  </definedNames>
  <calcPr fullCalcOnLoad="1"/>
</workbook>
</file>

<file path=xl/sharedStrings.xml><?xml version="1.0" encoding="utf-8"?>
<sst xmlns="http://schemas.openxmlformats.org/spreadsheetml/2006/main" count="336" uniqueCount="250">
  <si>
    <r>
      <t xml:space="preserve">    </t>
    </r>
    <r>
      <rPr>
        <b/>
        <sz val="14"/>
        <color indexed="12"/>
        <rFont val="Arial"/>
        <family val="2"/>
      </rPr>
      <t xml:space="preserve">               FINANCIAL  COUNSELOR  NOTEBOOK</t>
    </r>
  </si>
  <si>
    <t xml:space="preserve">      Name of Client :</t>
  </si>
  <si>
    <r>
      <t xml:space="preserve">    </t>
    </r>
    <r>
      <rPr>
        <b/>
        <sz val="10"/>
        <color indexed="8"/>
        <rFont val="Arial"/>
        <family val="0"/>
      </rPr>
      <t xml:space="preserve">  INPUT FILE</t>
    </r>
  </si>
  <si>
    <t>FOCUS ACTIVITY</t>
  </si>
  <si>
    <r>
      <t xml:space="preserve"> </t>
    </r>
    <r>
      <rPr>
        <b/>
        <sz val="10"/>
        <color indexed="12"/>
        <rFont val="Arial"/>
        <family val="2"/>
      </rPr>
      <t xml:space="preserve"> Social Security Wage Base:</t>
    </r>
  </si>
  <si>
    <t xml:space="preserve"> </t>
  </si>
  <si>
    <t xml:space="preserve">                                              PRINTING OPTIONS</t>
  </si>
  <si>
    <r>
      <t xml:space="preserve">                        </t>
    </r>
    <r>
      <rPr>
        <b/>
        <sz val="14"/>
        <color indexed="12"/>
        <rFont val="Arial"/>
        <family val="2"/>
      </rPr>
      <t xml:space="preserve">   Statement Of Financial Position</t>
    </r>
  </si>
  <si>
    <r>
      <t>As of Date:</t>
    </r>
    <r>
      <rPr>
        <sz val="10"/>
        <color indexed="47"/>
        <rFont val="Arial"/>
        <family val="2"/>
      </rPr>
      <t xml:space="preserve">          </t>
    </r>
  </si>
  <si>
    <t>Assets</t>
  </si>
  <si>
    <t>Liabilities &amp; Networth</t>
  </si>
  <si>
    <t>Cash &amp; Equivalents</t>
  </si>
  <si>
    <t>Short Term Liabilities</t>
  </si>
  <si>
    <t>Cash</t>
  </si>
  <si>
    <t>Vehicle Loans</t>
  </si>
  <si>
    <t>Checking</t>
  </si>
  <si>
    <t>Personal Property Loans</t>
  </si>
  <si>
    <t>Savings</t>
  </si>
  <si>
    <t>Credit Cards</t>
  </si>
  <si>
    <t>Money Market</t>
  </si>
  <si>
    <t>Other Short Term Debt</t>
  </si>
  <si>
    <t>Certificate of Deposit</t>
  </si>
  <si>
    <t>Subtotal</t>
  </si>
  <si>
    <t>Other Liquid Assets</t>
  </si>
  <si>
    <t xml:space="preserve"> Subtotal</t>
  </si>
  <si>
    <t>Invested Assets</t>
  </si>
  <si>
    <t>Long Term Liabilities</t>
  </si>
  <si>
    <t>Mutual Funds</t>
  </si>
  <si>
    <t>Primary Resident Mortgage</t>
  </si>
  <si>
    <t>Stocks</t>
  </si>
  <si>
    <t>Other Resident Mortgages</t>
  </si>
  <si>
    <t>Bonds</t>
  </si>
  <si>
    <t>Rental Mortgages</t>
  </si>
  <si>
    <t>Life Insurance Cash Value</t>
  </si>
  <si>
    <t>Unimproved Land Debt</t>
  </si>
  <si>
    <t>Real Estate Investment Trusts</t>
  </si>
  <si>
    <t>Other Long Term Debt</t>
  </si>
  <si>
    <t>Rental Properties</t>
  </si>
  <si>
    <t>Unimproved Land</t>
  </si>
  <si>
    <t>Notes Receivable</t>
  </si>
  <si>
    <t>Business Interests</t>
  </si>
  <si>
    <t>Annuities, Fixed &amp; Variable</t>
  </si>
  <si>
    <t>IRA's #1</t>
  </si>
  <si>
    <t>IRA's #2</t>
  </si>
  <si>
    <t>401(k) Plan #1</t>
  </si>
  <si>
    <t>401(k) Plan #2</t>
  </si>
  <si>
    <t>403(b) / TSA Plan</t>
  </si>
  <si>
    <t>Pension Profit Sharing</t>
  </si>
  <si>
    <t>Other Employee Plans</t>
  </si>
  <si>
    <t>Other</t>
  </si>
  <si>
    <t>Use Assets</t>
  </si>
  <si>
    <t>Primary Residence</t>
  </si>
  <si>
    <t>Other Residence(s)</t>
  </si>
  <si>
    <t>Vehicles</t>
  </si>
  <si>
    <t>Personal Property</t>
  </si>
  <si>
    <t>Other Use Assets</t>
  </si>
  <si>
    <t>Total Assets</t>
  </si>
  <si>
    <t>Total Liabilities</t>
  </si>
  <si>
    <t>Net Worth</t>
  </si>
  <si>
    <t>&amp; Net Worth</t>
  </si>
  <si>
    <t xml:space="preserve">                                     </t>
  </si>
  <si>
    <r>
      <t xml:space="preserve">                            </t>
    </r>
    <r>
      <rPr>
        <b/>
        <sz val="14"/>
        <color indexed="12"/>
        <rFont val="Arial"/>
        <family val="2"/>
      </rPr>
      <t>Variable Monthly Outflow</t>
    </r>
  </si>
  <si>
    <t>EXPENSES</t>
  </si>
  <si>
    <t>TOTAL</t>
  </si>
  <si>
    <t>JAN</t>
  </si>
  <si>
    <t xml:space="preserve">FEB </t>
  </si>
  <si>
    <t>MAR</t>
  </si>
  <si>
    <t>APR</t>
  </si>
  <si>
    <t xml:space="preserve">MAY </t>
  </si>
  <si>
    <t xml:space="preserve">JUN </t>
  </si>
  <si>
    <t>JUL</t>
  </si>
  <si>
    <t>AUG</t>
  </si>
  <si>
    <t>SEP</t>
  </si>
  <si>
    <t>OCT</t>
  </si>
  <si>
    <t>NOV</t>
  </si>
  <si>
    <t>DEC</t>
  </si>
  <si>
    <t>Housing</t>
  </si>
  <si>
    <t>Property Taxes</t>
  </si>
  <si>
    <t>Property Insurance</t>
  </si>
  <si>
    <t>Association Dues</t>
  </si>
  <si>
    <t>Improvements/Repairs</t>
  </si>
  <si>
    <t>Other(s)</t>
  </si>
  <si>
    <t>Utilities</t>
  </si>
  <si>
    <t>Cable TV</t>
  </si>
  <si>
    <t>Auto/Transportation</t>
  </si>
  <si>
    <t>Insurance</t>
  </si>
  <si>
    <t>Registration Fees</t>
  </si>
  <si>
    <t>Repairs/Maintenance</t>
  </si>
  <si>
    <t>Personal Improv'ment</t>
  </si>
  <si>
    <t>Tution/Course Fees</t>
  </si>
  <si>
    <t>Outside Support</t>
  </si>
  <si>
    <t>Alimony</t>
  </si>
  <si>
    <t>Child Support</t>
  </si>
  <si>
    <t>Other Dependents</t>
  </si>
  <si>
    <t>College Funding</t>
  </si>
  <si>
    <t>Legal Fees</t>
  </si>
  <si>
    <t>Recreation</t>
  </si>
  <si>
    <t>Club Dues</t>
  </si>
  <si>
    <t>Lessons</t>
  </si>
  <si>
    <t>Boat/Plane</t>
  </si>
  <si>
    <t xml:space="preserve"> Operating Exp.</t>
  </si>
  <si>
    <t>Vacations</t>
  </si>
  <si>
    <t>Holidays</t>
  </si>
  <si>
    <t>Medical</t>
  </si>
  <si>
    <t>Clothing</t>
  </si>
  <si>
    <t>Purchases</t>
  </si>
  <si>
    <t>Major Purchase Pmts.</t>
  </si>
  <si>
    <t>Appliances</t>
  </si>
  <si>
    <t>Equipment</t>
  </si>
  <si>
    <t>Furniture</t>
  </si>
  <si>
    <t>Life</t>
  </si>
  <si>
    <t>Liability</t>
  </si>
  <si>
    <t>Disability</t>
  </si>
  <si>
    <t>Professional</t>
  </si>
  <si>
    <t>Gifts</t>
  </si>
  <si>
    <t>Charity</t>
  </si>
  <si>
    <t>Church</t>
  </si>
  <si>
    <t>Family</t>
  </si>
  <si>
    <t>Miscellaneous</t>
  </si>
  <si>
    <t>Total</t>
  </si>
  <si>
    <t xml:space="preserve">                                           Monthly Income Projections</t>
  </si>
  <si>
    <t xml:space="preserve">        </t>
  </si>
  <si>
    <t xml:space="preserve">  Monthly Income Projections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</si>
  <si>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</si>
  <si>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</si>
  <si>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</si>
  <si>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</si>
  <si>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</si>
  <si>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</si>
  <si>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</si>
  <si>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</si>
  <si>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</si>
  <si>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</si>
  <si>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</si>
  <si>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</si>
  <si>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 xml:space="preserve"> Salary (Self)</t>
  </si>
  <si>
    <t xml:space="preserve"> Commissions</t>
  </si>
  <si>
    <t xml:space="preserve"> Interest</t>
  </si>
  <si>
    <t xml:space="preserve"> Dividends</t>
  </si>
  <si>
    <t xml:space="preserve"> Net Rents</t>
  </si>
  <si>
    <t xml:space="preserve"> Note Payments</t>
  </si>
  <si>
    <t xml:space="preserve"> Partnership</t>
  </si>
  <si>
    <t xml:space="preserve"> Social Security</t>
  </si>
  <si>
    <t xml:space="preserve"> Pensions</t>
  </si>
  <si>
    <t xml:space="preserve"> IRA Payments</t>
  </si>
  <si>
    <r>
      <t xml:space="preserve"> </t>
    </r>
    <r>
      <rPr>
        <b/>
        <sz val="10"/>
        <color indexed="12"/>
        <rFont val="Arial"/>
        <family val="2"/>
      </rPr>
      <t xml:space="preserve">  Total</t>
    </r>
  </si>
  <si>
    <t xml:space="preserve"> Taxes Withheld</t>
  </si>
  <si>
    <t>Income Totals</t>
  </si>
  <si>
    <t>Projected Tax Payments</t>
  </si>
  <si>
    <t>Annual Income Tax</t>
  </si>
  <si>
    <t>Self</t>
  </si>
  <si>
    <t>Spouse</t>
  </si>
  <si>
    <t>Federal</t>
  </si>
  <si>
    <t>State</t>
  </si>
  <si>
    <t>SS</t>
  </si>
  <si>
    <t>Medicare</t>
  </si>
  <si>
    <t>FEB</t>
  </si>
  <si>
    <t>MAY</t>
  </si>
  <si>
    <t>JUN</t>
  </si>
  <si>
    <t>TOTAL:</t>
  </si>
  <si>
    <t xml:space="preserve"> Social Security Tax-Wage Base</t>
  </si>
  <si>
    <t>Rate:</t>
  </si>
  <si>
    <t xml:space="preserve">                                 Regular Monthly Outflow</t>
  </si>
  <si>
    <r>
      <t xml:space="preserve">                                   </t>
    </r>
    <r>
      <rPr>
        <sz val="10"/>
        <color indexed="12"/>
        <rFont val="Arial"/>
        <family val="2"/>
      </rPr>
      <t xml:space="preserve"> List only those items occurring EVERY month</t>
    </r>
  </si>
  <si>
    <t>Note-Your checkbook register will help construct this information.</t>
  </si>
  <si>
    <t>Personal Improvement</t>
  </si>
  <si>
    <t>Rent</t>
  </si>
  <si>
    <t>Books</t>
  </si>
  <si>
    <t>Mortgage Payments(P &amp; I)</t>
  </si>
  <si>
    <t>Magazines</t>
  </si>
  <si>
    <t>Property Taxes Impounded</t>
  </si>
  <si>
    <t>Tutions / Course Fees</t>
  </si>
  <si>
    <t>Property Insurance Impounded</t>
  </si>
  <si>
    <t>Others(s)</t>
  </si>
  <si>
    <t>Gardener</t>
  </si>
  <si>
    <t>Financial Managements</t>
  </si>
  <si>
    <t>Pool Service /  Maintenance</t>
  </si>
  <si>
    <t>Tax Preparations</t>
  </si>
  <si>
    <t>Investment Fees</t>
  </si>
  <si>
    <t>Improvements / Repairs</t>
  </si>
  <si>
    <t>Financial Planning Fees</t>
  </si>
  <si>
    <t>Cleaning Services</t>
  </si>
  <si>
    <t>Gas</t>
  </si>
  <si>
    <t>Electricity</t>
  </si>
  <si>
    <t>Water / Sewer</t>
  </si>
  <si>
    <t>Telephone / Cellular / Pager</t>
  </si>
  <si>
    <t>Admissions</t>
  </si>
  <si>
    <t>Rubbish</t>
  </si>
  <si>
    <t>Sporting Goods</t>
  </si>
  <si>
    <t>Food</t>
  </si>
  <si>
    <t>Boat / Plane Payments</t>
  </si>
  <si>
    <t>All Food Items</t>
  </si>
  <si>
    <t>Boat / Plane Storage</t>
  </si>
  <si>
    <t>Meals Eaten Out</t>
  </si>
  <si>
    <t>Boat / Plane Operating Exp.</t>
  </si>
  <si>
    <t>Pet Food</t>
  </si>
  <si>
    <t>Baby Sitting</t>
  </si>
  <si>
    <t>Family Necessities</t>
  </si>
  <si>
    <t>Laundry &amp; Dry Cleaning</t>
  </si>
  <si>
    <t>Toilettries &amp; Cosmetics</t>
  </si>
  <si>
    <t>Barber &amp; Hairdresser</t>
  </si>
  <si>
    <t>Prescriptions*</t>
  </si>
  <si>
    <t>Hospital Bills*</t>
  </si>
  <si>
    <t>Auto / Transportation</t>
  </si>
  <si>
    <t>Doctor Bills*</t>
  </si>
  <si>
    <t>Installment Payment</t>
  </si>
  <si>
    <t>Dentist</t>
  </si>
  <si>
    <t>Gas &amp; Oil</t>
  </si>
  <si>
    <t>*Net after insurance reimbursement</t>
  </si>
  <si>
    <t>Registrations Fees</t>
  </si>
  <si>
    <t>Repairs &amp; Maintenance</t>
  </si>
  <si>
    <t>Parking / Tolls / Fares</t>
  </si>
  <si>
    <t>Alterations</t>
  </si>
  <si>
    <t>Repairs</t>
  </si>
  <si>
    <t>Payroll / Monthly Savings*</t>
  </si>
  <si>
    <t>401K - Savings Plans</t>
  </si>
  <si>
    <t>403b-Annuity Plans</t>
  </si>
  <si>
    <t>Stock Purchase Plans</t>
  </si>
  <si>
    <t>Other Company Plans</t>
  </si>
  <si>
    <t>Credit Union</t>
  </si>
  <si>
    <t>Savings Bonds</t>
  </si>
  <si>
    <t xml:space="preserve">Family </t>
  </si>
  <si>
    <t>* Your contributions, not your company's</t>
  </si>
  <si>
    <t>Major Purchase Expenses</t>
  </si>
  <si>
    <t>Total Monthly Cash Outflow</t>
  </si>
  <si>
    <t>Annual Cash Flow Summary</t>
  </si>
  <si>
    <t>Net After</t>
  </si>
  <si>
    <t>Regular Monthly</t>
  </si>
  <si>
    <t xml:space="preserve"> Variable</t>
  </si>
  <si>
    <t>Excess Cash</t>
  </si>
  <si>
    <t>Month</t>
  </si>
  <si>
    <t>Tax Income</t>
  </si>
  <si>
    <t>OutFlow</t>
  </si>
  <si>
    <t>Monthly Outflow</t>
  </si>
  <si>
    <t>Flow</t>
  </si>
  <si>
    <r>
      <t xml:space="preserve">                     </t>
    </r>
    <r>
      <rPr>
        <b/>
        <sz val="14"/>
        <color indexed="12"/>
        <rFont val="Arial"/>
        <family val="2"/>
      </rPr>
      <t>Help Menu</t>
    </r>
  </si>
  <si>
    <r>
      <t xml:space="preserve"> </t>
    </r>
    <r>
      <rPr>
        <b/>
        <sz val="10"/>
        <color indexed="12"/>
        <rFont val="Arial"/>
        <family val="2"/>
      </rPr>
      <t>Hot Keys</t>
    </r>
  </si>
  <si>
    <t>^J : Jumps to the main menu.</t>
  </si>
  <si>
    <t>^F : Adds boarders to the excel screen.</t>
  </si>
  <si>
    <t>^E : Removes boarders from the excel screen.</t>
  </si>
  <si>
    <t>^C : Highlights a cell.</t>
  </si>
  <si>
    <t xml:space="preserve">^C + Right Arrow : Copys contents of highlighted cell to all selected </t>
  </si>
  <si>
    <t xml:space="preserve">  cells.</t>
  </si>
  <si>
    <r>
      <t xml:space="preserve"> </t>
    </r>
    <r>
      <rPr>
        <b/>
        <sz val="10"/>
        <color indexed="12"/>
        <rFont val="Arial"/>
        <family val="2"/>
      </rPr>
      <t>Unprotect</t>
    </r>
  </si>
  <si>
    <t>Password to unprotect sheet and workbook is "notebook".</t>
  </si>
  <si>
    <t>To unprotect sheet go to Tools &gt; Protection &gt; Unprotectsheet.</t>
  </si>
  <si>
    <t xml:space="preserve"> Printing</t>
  </si>
  <si>
    <t>Print button on the work sheet prints the worksheet.</t>
  </si>
  <si>
    <t xml:space="preserve">To print all worksheets go to menu and click on " Print All Reports" </t>
  </si>
  <si>
    <t xml:space="preserve"> under "Printing Options".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</si>
</sst>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"/>
  </numFmts>
  <fonts count="64">
    <font>
      <sz val="10"/>
      <name val="Arial"/>
      <family val="0"/>
    </font>
    <font>
      <sz val="18"/>
      <name val="Arial"/>
      <family val="0"/>
    </font>
    <font>
      <b/>
      <u val="single"/>
      <sz val="18"/>
      <name val="Arial"/>
      <family val="2"/>
    </font>
    <font>
      <b/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61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47"/>
      <name val="Arial"/>
      <family val="2"/>
    </font>
    <font>
      <sz val="10"/>
      <color indexed="47"/>
      <name val="Arial"/>
      <family val="2"/>
    </font>
    <font>
      <b/>
      <sz val="10"/>
      <color indexed="9"/>
      <name val="Arial"/>
      <family val="2"/>
    </font>
    <font>
      <sz val="10"/>
      <color indexed="13"/>
      <name val="Arial"/>
      <family val="2"/>
    </font>
    <font>
      <b/>
      <u val="single"/>
      <sz val="16"/>
      <color indexed="13"/>
      <name val="Arial"/>
      <family val="2"/>
    </font>
    <font>
      <b/>
      <sz val="16"/>
      <color indexed="13"/>
      <name val="Arial"/>
      <family val="2"/>
    </font>
    <font>
      <b/>
      <sz val="16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39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medium">
        <color indexed="39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n"/>
      <top style="thick">
        <color indexed="39"/>
      </top>
      <bottom>
        <color indexed="63"/>
      </bottom>
    </border>
    <border>
      <left style="thin"/>
      <right style="thin"/>
      <top style="thick">
        <color indexed="39"/>
      </top>
      <bottom>
        <color indexed="63"/>
      </bottom>
    </border>
    <border>
      <left style="thin"/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39"/>
      </right>
      <top style="thin"/>
      <bottom style="thin"/>
    </border>
    <border>
      <left>
        <color indexed="63"/>
      </left>
      <right style="thick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3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39"/>
      </right>
      <top style="thin"/>
      <bottom>
        <color indexed="63"/>
      </bottom>
    </border>
    <border>
      <left style="thick">
        <color indexed="39"/>
      </left>
      <right style="thin"/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39"/>
      </right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>
        <color indexed="12"/>
      </right>
      <top style="thin"/>
      <bottom>
        <color indexed="63"/>
      </bottom>
    </border>
    <border>
      <left style="medium"/>
      <right style="thick">
        <color indexed="12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2"/>
      </right>
      <top style="medium"/>
      <bottom style="medium"/>
    </border>
    <border>
      <left style="medium"/>
      <right style="medium"/>
      <top style="medium"/>
      <bottom style="thick">
        <color indexed="12"/>
      </bottom>
    </border>
    <border>
      <left style="medium"/>
      <right style="thick">
        <color indexed="12"/>
      </right>
      <top style="medium"/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/>
    </border>
    <border>
      <left>
        <color indexed="63"/>
      </left>
      <right>
        <color indexed="63"/>
      </right>
      <top style="thick">
        <color indexed="12"/>
      </top>
      <bottom style="thick"/>
    </border>
    <border>
      <left>
        <color indexed="63"/>
      </left>
      <right style="thick">
        <color indexed="12"/>
      </right>
      <top style="thick">
        <color indexed="12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ck">
        <color indexed="12"/>
      </right>
      <top>
        <color indexed="63"/>
      </top>
      <bottom style="medium"/>
    </border>
    <border>
      <left style="thick">
        <color indexed="12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>
        <color indexed="12"/>
      </bottom>
    </border>
    <border>
      <left style="thin"/>
      <right>
        <color indexed="63"/>
      </right>
      <top>
        <color indexed="63"/>
      </top>
      <bottom style="thick">
        <color indexed="12"/>
      </bottom>
    </border>
    <border>
      <left style="medium"/>
      <right style="medium"/>
      <top style="medium"/>
      <bottom style="thick">
        <color indexed="39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thick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7" fillId="33" borderId="0" xfId="52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4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64" fontId="5" fillId="34" borderId="14" xfId="0" applyNumberFormat="1" applyFon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10" fillId="34" borderId="16" xfId="0" applyFont="1" applyFill="1" applyBorder="1" applyAlignment="1" applyProtection="1">
      <alignment vertical="center"/>
      <protection locked="0"/>
    </xf>
    <xf numFmtId="0" fontId="10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164" fontId="10" fillId="34" borderId="17" xfId="0" applyNumberFormat="1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3" fontId="14" fillId="34" borderId="0" xfId="0" applyNumberFormat="1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/>
      <protection/>
    </xf>
    <xf numFmtId="3" fontId="10" fillId="34" borderId="0" xfId="0" applyNumberFormat="1" applyFont="1" applyFill="1" applyBorder="1" applyAlignment="1" applyProtection="1">
      <alignment horizontal="left"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16" fillId="34" borderId="21" xfId="0" applyFont="1" applyFill="1" applyBorder="1" applyAlignment="1" applyProtection="1">
      <alignment/>
      <protection/>
    </xf>
    <xf numFmtId="0" fontId="17" fillId="34" borderId="22" xfId="0" applyFont="1" applyFill="1" applyBorder="1" applyAlignment="1" applyProtection="1">
      <alignment/>
      <protection/>
    </xf>
    <xf numFmtId="0" fontId="17" fillId="34" borderId="23" xfId="0" applyFont="1" applyFill="1" applyBorder="1" applyAlignment="1" applyProtection="1">
      <alignment/>
      <protection/>
    </xf>
    <xf numFmtId="0" fontId="10" fillId="34" borderId="21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5" fillId="34" borderId="22" xfId="0" applyFont="1" applyFill="1" applyBorder="1" applyAlignment="1" applyProtection="1">
      <alignment/>
      <protection/>
    </xf>
    <xf numFmtId="164" fontId="10" fillId="34" borderId="22" xfId="0" applyNumberFormat="1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17" fillId="34" borderId="25" xfId="0" applyFont="1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2" fillId="34" borderId="24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/>
      <protection/>
    </xf>
    <xf numFmtId="3" fontId="14" fillId="35" borderId="26" xfId="0" applyNumberFormat="1" applyFont="1" applyFill="1" applyBorder="1" applyAlignment="1" applyProtection="1">
      <alignment/>
      <protection/>
    </xf>
    <xf numFmtId="3" fontId="17" fillId="34" borderId="0" xfId="0" applyNumberFormat="1" applyFont="1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right"/>
      <protection/>
    </xf>
    <xf numFmtId="3" fontId="0" fillId="34" borderId="0" xfId="0" applyNumberForma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9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9" fillId="34" borderId="31" xfId="0" applyFont="1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164" fontId="10" fillId="34" borderId="34" xfId="0" applyNumberFormat="1" applyFont="1" applyFill="1" applyBorder="1" applyAlignment="1" applyProtection="1">
      <alignment/>
      <protection/>
    </xf>
    <xf numFmtId="0" fontId="0" fillId="34" borderId="35" xfId="0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10" fillId="34" borderId="36" xfId="0" applyFont="1" applyFill="1" applyBorder="1" applyAlignment="1" applyProtection="1">
      <alignment/>
      <protection/>
    </xf>
    <xf numFmtId="0" fontId="10" fillId="34" borderId="37" xfId="0" applyFont="1" applyFill="1" applyBorder="1" applyAlignment="1" applyProtection="1">
      <alignment/>
      <protection/>
    </xf>
    <xf numFmtId="0" fontId="10" fillId="34" borderId="38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right"/>
      <protection/>
    </xf>
    <xf numFmtId="3" fontId="14" fillId="35" borderId="36" xfId="0" applyNumberFormat="1" applyFont="1" applyFill="1" applyBorder="1" applyAlignment="1" applyProtection="1">
      <alignment/>
      <protection/>
    </xf>
    <xf numFmtId="3" fontId="0" fillId="36" borderId="36" xfId="0" applyNumberFormat="1" applyFont="1" applyFill="1" applyBorder="1" applyAlignment="1" applyProtection="1">
      <alignment/>
      <protection locked="0"/>
    </xf>
    <xf numFmtId="3" fontId="0" fillId="36" borderId="38" xfId="0" applyNumberFormat="1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 horizontal="right"/>
      <protection/>
    </xf>
    <xf numFmtId="0" fontId="10" fillId="34" borderId="13" xfId="0" applyFont="1" applyFill="1" applyBorder="1" applyAlignment="1" applyProtection="1">
      <alignment horizontal="left"/>
      <protection/>
    </xf>
    <xf numFmtId="3" fontId="14" fillId="34" borderId="40" xfId="0" applyNumberFormat="1" applyFont="1" applyFill="1" applyBorder="1" applyAlignment="1" applyProtection="1">
      <alignment/>
      <protection/>
    </xf>
    <xf numFmtId="3" fontId="0" fillId="34" borderId="40" xfId="0" applyNumberFormat="1" applyFont="1" applyFill="1" applyBorder="1" applyAlignment="1" applyProtection="1">
      <alignment/>
      <protection/>
    </xf>
    <xf numFmtId="3" fontId="0" fillId="34" borderId="41" xfId="0" applyNumberFormat="1" applyFont="1" applyFill="1" applyBorder="1" applyAlignment="1" applyProtection="1">
      <alignment/>
      <protection/>
    </xf>
    <xf numFmtId="3" fontId="14" fillId="35" borderId="42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34" borderId="14" xfId="0" applyNumberFormat="1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 horizontal="left"/>
      <protection/>
    </xf>
    <xf numFmtId="3" fontId="0" fillId="34" borderId="43" xfId="0" applyNumberFormat="1" applyFont="1" applyFill="1" applyBorder="1" applyAlignment="1" applyProtection="1">
      <alignment/>
      <protection/>
    </xf>
    <xf numFmtId="3" fontId="0" fillId="34" borderId="44" xfId="0" applyNumberFormat="1" applyFont="1" applyFill="1" applyBorder="1" applyAlignment="1" applyProtection="1">
      <alignment/>
      <protection/>
    </xf>
    <xf numFmtId="1" fontId="0" fillId="36" borderId="45" xfId="0" applyNumberFormat="1" applyFill="1" applyBorder="1" applyAlignment="1" applyProtection="1">
      <alignment horizontal="right"/>
      <protection locked="0"/>
    </xf>
    <xf numFmtId="3" fontId="0" fillId="34" borderId="40" xfId="0" applyNumberFormat="1" applyFill="1" applyBorder="1" applyAlignment="1" applyProtection="1">
      <alignment/>
      <protection/>
    </xf>
    <xf numFmtId="3" fontId="0" fillId="34" borderId="14" xfId="0" applyNumberForma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 horizontal="right"/>
      <protection/>
    </xf>
    <xf numFmtId="3" fontId="14" fillId="35" borderId="46" xfId="0" applyNumberFormat="1" applyFont="1" applyFill="1" applyBorder="1" applyAlignment="1" applyProtection="1">
      <alignment/>
      <protection/>
    </xf>
    <xf numFmtId="3" fontId="14" fillId="35" borderId="47" xfId="0" applyNumberFormat="1" applyFont="1" applyFill="1" applyBorder="1" applyAlignment="1" applyProtection="1">
      <alignment/>
      <protection/>
    </xf>
    <xf numFmtId="3" fontId="14" fillId="35" borderId="48" xfId="0" applyNumberFormat="1" applyFont="1" applyFill="1" applyBorder="1" applyAlignment="1" applyProtection="1">
      <alignment/>
      <protection/>
    </xf>
    <xf numFmtId="14" fontId="18" fillId="34" borderId="21" xfId="0" applyNumberFormat="1" applyFont="1" applyFill="1" applyBorder="1" applyAlignment="1" applyProtection="1">
      <alignment horizontal="left"/>
      <protection/>
    </xf>
    <xf numFmtId="0" fontId="5" fillId="34" borderId="22" xfId="0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0" fontId="19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22" fontId="0" fillId="34" borderId="0" xfId="0" applyNumberFormat="1" applyFill="1" applyBorder="1" applyAlignment="1" applyProtection="1">
      <alignment/>
      <protection/>
    </xf>
    <xf numFmtId="164" fontId="10" fillId="34" borderId="0" xfId="0" applyNumberFormat="1" applyFont="1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0" fillId="34" borderId="36" xfId="0" applyFont="1" applyFill="1" applyBorder="1" applyAlignment="1" applyProtection="1">
      <alignment horizontal="center"/>
      <protection/>
    </xf>
    <xf numFmtId="0" fontId="10" fillId="34" borderId="49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right"/>
      <protection/>
    </xf>
    <xf numFmtId="3" fontId="0" fillId="37" borderId="36" xfId="42" applyNumberFormat="1" applyFont="1" applyFill="1" applyBorder="1" applyAlignment="1" applyProtection="1">
      <alignment/>
      <protection locked="0"/>
    </xf>
    <xf numFmtId="3" fontId="0" fillId="38" borderId="36" xfId="0" applyNumberFormat="1" applyFont="1" applyFill="1" applyBorder="1" applyAlignment="1" applyProtection="1">
      <alignment/>
      <protection locked="0"/>
    </xf>
    <xf numFmtId="3" fontId="0" fillId="37" borderId="42" xfId="0" applyNumberFormat="1" applyFont="1" applyFill="1" applyBorder="1" applyAlignment="1" applyProtection="1">
      <alignment/>
      <protection locked="0"/>
    </xf>
    <xf numFmtId="3" fontId="0" fillId="38" borderId="36" xfId="0" applyNumberFormat="1" applyFill="1" applyBorder="1" applyAlignment="1" applyProtection="1">
      <alignment/>
      <protection locked="0"/>
    </xf>
    <xf numFmtId="3" fontId="12" fillId="35" borderId="26" xfId="0" applyNumberFormat="1" applyFont="1" applyFill="1" applyBorder="1" applyAlignment="1" applyProtection="1">
      <alignment/>
      <protection/>
    </xf>
    <xf numFmtId="3" fontId="0" fillId="36" borderId="50" xfId="0" applyNumberFormat="1" applyFill="1" applyBorder="1" applyAlignment="1" applyProtection="1">
      <alignment/>
      <protection locked="0"/>
    </xf>
    <xf numFmtId="3" fontId="0" fillId="36" borderId="36" xfId="0" applyNumberFormat="1" applyFill="1" applyBorder="1" applyAlignment="1" applyProtection="1">
      <alignment/>
      <protection locked="0"/>
    </xf>
    <xf numFmtId="3" fontId="0" fillId="36" borderId="49" xfId="0" applyNumberFormat="1" applyFill="1" applyBorder="1" applyAlignment="1" applyProtection="1">
      <alignment/>
      <protection locked="0"/>
    </xf>
    <xf numFmtId="3" fontId="12" fillId="36" borderId="50" xfId="0" applyNumberFormat="1" applyFont="1" applyFill="1" applyBorder="1" applyAlignment="1" applyProtection="1">
      <alignment/>
      <protection locked="0"/>
    </xf>
    <xf numFmtId="3" fontId="12" fillId="36" borderId="36" xfId="0" applyNumberFormat="1" applyFont="1" applyFill="1" applyBorder="1" applyAlignment="1" applyProtection="1">
      <alignment/>
      <protection locked="0"/>
    </xf>
    <xf numFmtId="3" fontId="12" fillId="36" borderId="49" xfId="0" applyNumberFormat="1" applyFont="1" applyFill="1" applyBorder="1" applyAlignment="1" applyProtection="1">
      <alignment/>
      <protection locked="0"/>
    </xf>
    <xf numFmtId="3" fontId="12" fillId="36" borderId="51" xfId="0" applyNumberFormat="1" applyFont="1" applyFill="1" applyBorder="1" applyAlignment="1" applyProtection="1">
      <alignment/>
      <protection locked="0"/>
    </xf>
    <xf numFmtId="3" fontId="12" fillId="36" borderId="42" xfId="0" applyNumberFormat="1" applyFont="1" applyFill="1" applyBorder="1" applyAlignment="1" applyProtection="1">
      <alignment/>
      <protection locked="0"/>
    </xf>
    <xf numFmtId="3" fontId="12" fillId="36" borderId="52" xfId="0" applyNumberFormat="1" applyFont="1" applyFill="1" applyBorder="1" applyAlignment="1" applyProtection="1">
      <alignment/>
      <protection locked="0"/>
    </xf>
    <xf numFmtId="0" fontId="14" fillId="34" borderId="24" xfId="0" applyFont="1" applyFill="1" applyBorder="1" applyAlignment="1" applyProtection="1">
      <alignment horizontal="right"/>
      <protection/>
    </xf>
    <xf numFmtId="3" fontId="12" fillId="35" borderId="53" xfId="0" applyNumberFormat="1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 horizontal="right"/>
      <protection/>
    </xf>
    <xf numFmtId="3" fontId="12" fillId="35" borderId="54" xfId="0" applyNumberFormat="1" applyFont="1" applyFill="1" applyBorder="1" applyAlignment="1" applyProtection="1">
      <alignment/>
      <protection/>
    </xf>
    <xf numFmtId="3" fontId="12" fillId="35" borderId="55" xfId="0" applyNumberFormat="1" applyFont="1" applyFill="1" applyBorder="1" applyAlignment="1" applyProtection="1">
      <alignment/>
      <protection/>
    </xf>
    <xf numFmtId="3" fontId="12" fillId="35" borderId="56" xfId="0" applyNumberFormat="1" applyFont="1" applyFill="1" applyBorder="1" applyAlignment="1" applyProtection="1">
      <alignment/>
      <protection/>
    </xf>
    <xf numFmtId="3" fontId="12" fillId="35" borderId="57" xfId="0" applyNumberFormat="1" applyFont="1" applyFill="1" applyBorder="1" applyAlignment="1" applyProtection="1">
      <alignment/>
      <protection/>
    </xf>
    <xf numFmtId="0" fontId="10" fillId="34" borderId="27" xfId="0" applyFont="1" applyFill="1" applyBorder="1" applyAlignment="1" applyProtection="1">
      <alignment horizontal="right"/>
      <protection/>
    </xf>
    <xf numFmtId="3" fontId="13" fillId="35" borderId="58" xfId="0" applyNumberFormat="1" applyFont="1" applyFill="1" applyBorder="1" applyAlignment="1" applyProtection="1">
      <alignment/>
      <protection/>
    </xf>
    <xf numFmtId="3" fontId="12" fillId="35" borderId="58" xfId="0" applyNumberFormat="1" applyFont="1" applyFill="1" applyBorder="1" applyAlignment="1" applyProtection="1">
      <alignment/>
      <protection/>
    </xf>
    <xf numFmtId="3" fontId="12" fillId="35" borderId="59" xfId="0" applyNumberFormat="1" applyFont="1" applyFill="1" applyBorder="1" applyAlignment="1" applyProtection="1">
      <alignment/>
      <protection/>
    </xf>
    <xf numFmtId="0" fontId="10" fillId="34" borderId="60" xfId="0" applyFont="1" applyFill="1" applyBorder="1" applyAlignment="1" applyProtection="1">
      <alignment/>
      <protection/>
    </xf>
    <xf numFmtId="0" fontId="21" fillId="34" borderId="61" xfId="0" applyFont="1" applyFill="1" applyBorder="1" applyAlignment="1" applyProtection="1">
      <alignment/>
      <protection/>
    </xf>
    <xf numFmtId="0" fontId="22" fillId="34" borderId="61" xfId="0" applyFont="1" applyFill="1" applyBorder="1" applyAlignment="1" applyProtection="1">
      <alignment/>
      <protection/>
    </xf>
    <xf numFmtId="0" fontId="21" fillId="34" borderId="62" xfId="0" applyFont="1" applyFill="1" applyBorder="1" applyAlignment="1" applyProtection="1">
      <alignment/>
      <protection/>
    </xf>
    <xf numFmtId="165" fontId="10" fillId="34" borderId="24" xfId="0" applyNumberFormat="1" applyFont="1" applyFill="1" applyBorder="1" applyAlignment="1" applyProtection="1">
      <alignment horizontal="centerContinuous"/>
      <protection/>
    </xf>
    <xf numFmtId="0" fontId="10" fillId="34" borderId="63" xfId="0" applyFont="1" applyFill="1" applyBorder="1" applyAlignment="1" applyProtection="1">
      <alignment horizontal="centerContinuous"/>
      <protection/>
    </xf>
    <xf numFmtId="0" fontId="14" fillId="34" borderId="0" xfId="0" applyFont="1" applyFill="1" applyBorder="1" applyAlignment="1" applyProtection="1">
      <alignment horizontal="centerContinuous"/>
      <protection/>
    </xf>
    <xf numFmtId="0" fontId="10" fillId="34" borderId="64" xfId="0" applyFont="1" applyFill="1" applyBorder="1" applyAlignment="1" applyProtection="1">
      <alignment horizontal="centerContinuous"/>
      <protection/>
    </xf>
    <xf numFmtId="0" fontId="18" fillId="34" borderId="0" xfId="0" applyFont="1" applyFill="1" applyBorder="1" applyAlignment="1" applyProtection="1">
      <alignment horizontal="centerContinuous"/>
      <protection/>
    </xf>
    <xf numFmtId="164" fontId="10" fillId="34" borderId="65" xfId="0" applyNumberFormat="1" applyFont="1" applyFill="1" applyBorder="1" applyAlignment="1" applyProtection="1">
      <alignment/>
      <protection/>
    </xf>
    <xf numFmtId="0" fontId="18" fillId="34" borderId="24" xfId="0" applyFont="1" applyFill="1" applyBorder="1" applyAlignment="1" applyProtection="1">
      <alignment/>
      <protection/>
    </xf>
    <xf numFmtId="0" fontId="10" fillId="34" borderId="66" xfId="0" applyFont="1" applyFill="1" applyBorder="1" applyAlignment="1" applyProtection="1">
      <alignment horizontal="center"/>
      <protection/>
    </xf>
    <xf numFmtId="0" fontId="10" fillId="34" borderId="67" xfId="0" applyFont="1" applyFill="1" applyBorder="1" applyAlignment="1" applyProtection="1">
      <alignment horizontal="center"/>
      <protection/>
    </xf>
    <xf numFmtId="0" fontId="18" fillId="39" borderId="66" xfId="0" applyFont="1" applyFill="1" applyBorder="1" applyAlignment="1" applyProtection="1">
      <alignment/>
      <protection/>
    </xf>
    <xf numFmtId="0" fontId="18" fillId="39" borderId="68" xfId="0" applyFont="1" applyFill="1" applyBorder="1" applyAlignment="1" applyProtection="1">
      <alignment horizontal="center"/>
      <protection/>
    </xf>
    <xf numFmtId="0" fontId="18" fillId="39" borderId="68" xfId="0" applyFont="1" applyFill="1" applyBorder="1" applyAlignment="1" applyProtection="1">
      <alignment/>
      <protection/>
    </xf>
    <xf numFmtId="0" fontId="18" fillId="34" borderId="65" xfId="0" applyFont="1" applyFill="1" applyBorder="1" applyAlignment="1" applyProtection="1">
      <alignment horizontal="center"/>
      <protection/>
    </xf>
    <xf numFmtId="0" fontId="18" fillId="34" borderId="69" xfId="0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/>
      <protection locked="0"/>
    </xf>
    <xf numFmtId="3" fontId="13" fillId="36" borderId="70" xfId="0" applyNumberFormat="1" applyFont="1" applyFill="1" applyBorder="1" applyAlignment="1" applyProtection="1">
      <alignment/>
      <protection locked="0"/>
    </xf>
    <xf numFmtId="3" fontId="23" fillId="34" borderId="54" xfId="0" applyNumberFormat="1" applyFont="1" applyFill="1" applyBorder="1" applyAlignment="1" applyProtection="1">
      <alignment horizontal="center"/>
      <protection/>
    </xf>
    <xf numFmtId="3" fontId="23" fillId="34" borderId="71" xfId="0" applyNumberFormat="1" applyFont="1" applyFill="1" applyBorder="1" applyAlignment="1" applyProtection="1">
      <alignment horizontal="center"/>
      <protection/>
    </xf>
    <xf numFmtId="3" fontId="23" fillId="34" borderId="70" xfId="0" applyNumberFormat="1" applyFont="1" applyFill="1" applyBorder="1" applyAlignment="1" applyProtection="1">
      <alignment horizontal="center"/>
      <protection/>
    </xf>
    <xf numFmtId="3" fontId="10" fillId="34" borderId="72" xfId="0" applyNumberFormat="1" applyFont="1" applyFill="1" applyBorder="1" applyAlignment="1" applyProtection="1">
      <alignment horizontal="center"/>
      <protection/>
    </xf>
    <xf numFmtId="0" fontId="10" fillId="34" borderId="73" xfId="0" applyFont="1" applyFill="1" applyBorder="1" applyAlignment="1" applyProtection="1">
      <alignment horizontal="center"/>
      <protection/>
    </xf>
    <xf numFmtId="3" fontId="12" fillId="35" borderId="74" xfId="0" applyNumberFormat="1" applyFont="1" applyFill="1" applyBorder="1" applyAlignment="1" applyProtection="1">
      <alignment horizontal="right"/>
      <protection/>
    </xf>
    <xf numFmtId="3" fontId="12" fillId="35" borderId="75" xfId="0" applyNumberFormat="1" applyFont="1" applyFill="1" applyBorder="1" applyAlignment="1" applyProtection="1">
      <alignment horizontal="right"/>
      <protection/>
    </xf>
    <xf numFmtId="3" fontId="0" fillId="35" borderId="76" xfId="0" applyNumberFormat="1" applyFont="1" applyFill="1" applyBorder="1" applyAlignment="1" applyProtection="1">
      <alignment horizontal="right"/>
      <protection/>
    </xf>
    <xf numFmtId="0" fontId="10" fillId="34" borderId="77" xfId="0" applyFont="1" applyFill="1" applyBorder="1" applyAlignment="1" applyProtection="1">
      <alignment horizontal="center"/>
      <protection/>
    </xf>
    <xf numFmtId="3" fontId="0" fillId="35" borderId="72" xfId="0" applyNumberFormat="1" applyFont="1" applyFill="1" applyBorder="1" applyAlignment="1" applyProtection="1">
      <alignment horizontal="right"/>
      <protection/>
    </xf>
    <xf numFmtId="0" fontId="10" fillId="34" borderId="77" xfId="0" applyFont="1" applyFill="1" applyBorder="1" applyAlignment="1" applyProtection="1">
      <alignment horizontal="right"/>
      <protection/>
    </xf>
    <xf numFmtId="3" fontId="0" fillId="35" borderId="78" xfId="0" applyNumberFormat="1" applyFont="1" applyFill="1" applyBorder="1" applyAlignment="1" applyProtection="1">
      <alignment horizontal="right"/>
      <protection/>
    </xf>
    <xf numFmtId="3" fontId="0" fillId="35" borderId="71" xfId="0" applyNumberFormat="1" applyFont="1" applyFill="1" applyBorder="1" applyAlignment="1" applyProtection="1">
      <alignment horizontal="right"/>
      <protection/>
    </xf>
    <xf numFmtId="3" fontId="0" fillId="35" borderId="54" xfId="0" applyNumberFormat="1" applyFont="1" applyFill="1" applyBorder="1" applyAlignment="1" applyProtection="1">
      <alignment horizontal="right"/>
      <protection/>
    </xf>
    <xf numFmtId="3" fontId="14" fillId="35" borderId="72" xfId="0" applyNumberFormat="1" applyFont="1" applyFill="1" applyBorder="1" applyAlignment="1" applyProtection="1">
      <alignment horizontal="right"/>
      <protection/>
    </xf>
    <xf numFmtId="0" fontId="0" fillId="34" borderId="27" xfId="0" applyFill="1" applyBorder="1" applyAlignment="1" applyProtection="1">
      <alignment vertical="center"/>
      <protection/>
    </xf>
    <xf numFmtId="0" fontId="0" fillId="34" borderId="28" xfId="0" applyFill="1" applyBorder="1" applyAlignment="1" applyProtection="1">
      <alignment vertical="center"/>
      <protection/>
    </xf>
    <xf numFmtId="0" fontId="0" fillId="34" borderId="79" xfId="0" applyFill="1" applyBorder="1" applyAlignment="1" applyProtection="1">
      <alignment horizontal="right" vertical="center"/>
      <protection/>
    </xf>
    <xf numFmtId="3" fontId="14" fillId="34" borderId="28" xfId="0" applyNumberFormat="1" applyFont="1" applyFill="1" applyBorder="1" applyAlignment="1" applyProtection="1">
      <alignment horizontal="center" vertical="center"/>
      <protection/>
    </xf>
    <xf numFmtId="3" fontId="14" fillId="34" borderId="80" xfId="0" applyNumberFormat="1" applyFont="1" applyFill="1" applyBorder="1" applyAlignment="1" applyProtection="1">
      <alignment horizontal="center" vertical="center"/>
      <protection/>
    </xf>
    <xf numFmtId="0" fontId="0" fillId="34" borderId="80" xfId="0" applyFill="1" applyBorder="1" applyAlignment="1" applyProtection="1">
      <alignment horizontal="right" vertical="center"/>
      <protection/>
    </xf>
    <xf numFmtId="10" fontId="14" fillId="34" borderId="29" xfId="0" applyNumberFormat="1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/>
      <protection/>
    </xf>
    <xf numFmtId="0" fontId="24" fillId="34" borderId="13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26" fillId="34" borderId="16" xfId="0" applyFont="1" applyFill="1" applyBorder="1" applyAlignment="1" applyProtection="1">
      <alignment/>
      <protection/>
    </xf>
    <xf numFmtId="3" fontId="14" fillId="35" borderId="81" xfId="0" applyNumberFormat="1" applyFont="1" applyFill="1" applyBorder="1" applyAlignment="1" applyProtection="1">
      <alignment/>
      <protection/>
    </xf>
    <xf numFmtId="0" fontId="19" fillId="34" borderId="21" xfId="0" applyFont="1" applyFill="1" applyBorder="1" applyAlignment="1" applyProtection="1">
      <alignment/>
      <protection/>
    </xf>
    <xf numFmtId="164" fontId="10" fillId="34" borderId="25" xfId="0" applyNumberFormat="1" applyFont="1" applyFill="1" applyBorder="1" applyAlignment="1" applyProtection="1">
      <alignment horizontal="left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34" borderId="0" xfId="0" applyFont="1" applyFill="1" applyBorder="1" applyAlignment="1" applyProtection="1">
      <alignment horizontal="center"/>
      <protection/>
    </xf>
    <xf numFmtId="0" fontId="28" fillId="34" borderId="25" xfId="0" applyFont="1" applyFill="1" applyBorder="1" applyAlignment="1" applyProtection="1">
      <alignment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3" fillId="34" borderId="25" xfId="0" applyFont="1" applyFill="1" applyBorder="1" applyAlignment="1" applyProtection="1">
      <alignment horizontal="center"/>
      <protection/>
    </xf>
    <xf numFmtId="0" fontId="10" fillId="34" borderId="82" xfId="0" applyFont="1" applyFill="1" applyBorder="1" applyAlignment="1" applyProtection="1">
      <alignment horizontal="center"/>
      <protection/>
    </xf>
    <xf numFmtId="0" fontId="23" fillId="34" borderId="83" xfId="0" applyFont="1" applyFill="1" applyBorder="1" applyAlignment="1" applyProtection="1">
      <alignment horizontal="center"/>
      <protection/>
    </xf>
    <xf numFmtId="0" fontId="23" fillId="34" borderId="84" xfId="0" applyFont="1" applyFill="1" applyBorder="1" applyAlignment="1" applyProtection="1">
      <alignment horizontal="center"/>
      <protection/>
    </xf>
    <xf numFmtId="0" fontId="10" fillId="34" borderId="82" xfId="0" applyFont="1" applyFill="1" applyBorder="1" applyAlignment="1" applyProtection="1">
      <alignment horizontal="center"/>
      <protection/>
    </xf>
    <xf numFmtId="3" fontId="0" fillId="35" borderId="75" xfId="0" applyNumberFormat="1" applyFill="1" applyBorder="1" applyAlignment="1" applyProtection="1">
      <alignment/>
      <protection/>
    </xf>
    <xf numFmtId="3" fontId="0" fillId="35" borderId="85" xfId="0" applyNumberFormat="1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center"/>
      <protection/>
    </xf>
    <xf numFmtId="3" fontId="0" fillId="35" borderId="86" xfId="0" applyNumberFormat="1" applyFill="1" applyBorder="1" applyAlignment="1" applyProtection="1">
      <alignment/>
      <protection/>
    </xf>
    <xf numFmtId="0" fontId="10" fillId="34" borderId="87" xfId="0" applyFont="1" applyFill="1" applyBorder="1" applyAlignment="1" applyProtection="1">
      <alignment horizontal="center"/>
      <protection/>
    </xf>
    <xf numFmtId="3" fontId="0" fillId="35" borderId="37" xfId="0" applyNumberFormat="1" applyFill="1" applyBorder="1" applyAlignment="1" applyProtection="1">
      <alignment/>
      <protection/>
    </xf>
    <xf numFmtId="3" fontId="0" fillId="34" borderId="85" xfId="0" applyNumberFormat="1" applyFill="1" applyBorder="1" applyAlignment="1" applyProtection="1">
      <alignment/>
      <protection/>
    </xf>
    <xf numFmtId="0" fontId="10" fillId="34" borderId="27" xfId="0" applyFont="1" applyFill="1" applyBorder="1" applyAlignment="1" applyProtection="1">
      <alignment horizontal="center"/>
      <protection/>
    </xf>
    <xf numFmtId="3" fontId="14" fillId="35" borderId="46" xfId="0" applyNumberFormat="1" applyFont="1" applyFill="1" applyBorder="1" applyAlignment="1" applyProtection="1">
      <alignment/>
      <protection/>
    </xf>
    <xf numFmtId="3" fontId="14" fillId="35" borderId="88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9" fillId="34" borderId="22" xfId="0" applyFont="1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/>
      <protection/>
    </xf>
    <xf numFmtId="164" fontId="10" fillId="34" borderId="16" xfId="0" applyNumberFormat="1" applyFont="1" applyFill="1" applyBorder="1" applyAlignment="1" applyProtection="1">
      <alignment/>
      <protection/>
    </xf>
    <xf numFmtId="22" fontId="0" fillId="34" borderId="16" xfId="0" applyNumberFormat="1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15" fillId="34" borderId="89" xfId="0" applyFont="1" applyFill="1" applyBorder="1" applyAlignment="1" applyProtection="1">
      <alignment/>
      <protection/>
    </xf>
    <xf numFmtId="0" fontId="12" fillId="34" borderId="90" xfId="0" applyFont="1" applyFill="1" applyBorder="1" applyAlignment="1" applyProtection="1">
      <alignment/>
      <protection/>
    </xf>
    <xf numFmtId="0" fontId="0" fillId="34" borderId="90" xfId="0" applyFill="1" applyBorder="1" applyAlignment="1" applyProtection="1">
      <alignment/>
      <protection/>
    </xf>
    <xf numFmtId="0" fontId="0" fillId="34" borderId="91" xfId="0" applyFill="1" applyBorder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/>
      <protection locked="0"/>
    </xf>
    <xf numFmtId="3" fontId="0" fillId="36" borderId="92" xfId="0" applyNumberFormat="1" applyFont="1" applyFill="1" applyBorder="1" applyAlignment="1" applyProtection="1">
      <alignment/>
      <protection locked="0"/>
    </xf>
    <xf numFmtId="3" fontId="0" fillId="36" borderId="0" xfId="0" applyNumberForma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3" fontId="0" fillId="36" borderId="9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9525</xdr:colOff>
      <xdr:row>101</xdr:row>
      <xdr:rowOff>9525</xdr:rowOff>
    </xdr:from>
    <xdr:to>
      <xdr:col>58</xdr:col>
      <xdr:colOff>600075</xdr:colOff>
      <xdr:row>101</xdr:row>
      <xdr:rowOff>295275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61700" y="166497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9525</xdr:colOff>
      <xdr:row>101</xdr:row>
      <xdr:rowOff>9525</xdr:rowOff>
    </xdr:from>
    <xdr:to>
      <xdr:col>60</xdr:col>
      <xdr:colOff>600075</xdr:colOff>
      <xdr:row>101</xdr:row>
      <xdr:rowOff>295275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80900" y="1664970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1666875</xdr:colOff>
      <xdr:row>94</xdr:row>
      <xdr:rowOff>95250</xdr:rowOff>
    </xdr:from>
    <xdr:to>
      <xdr:col>13</xdr:col>
      <xdr:colOff>400050</xdr:colOff>
      <xdr:row>117</xdr:row>
      <xdr:rowOff>66675</xdr:rowOff>
    </xdr:to>
    <xdr:pic>
      <xdr:nvPicPr>
        <xdr:cNvPr id="3" name="Imag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5459075"/>
          <a:ext cx="57054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2:CN436"/>
  <sheetViews>
    <sheetView showGridLines="0" showRowColHeaders="0" showZeros="0" tabSelected="1" showOutlineSymbols="0" zoomScalePageLayoutView="0" workbookViewId="0" topLeftCell="D91">
      <selection activeCell="M119" sqref="M119"/>
    </sheetView>
  </sheetViews>
  <sheetFormatPr defaultColWidth="9.140625" defaultRowHeight="12.75"/>
  <cols>
    <col min="4" max="4" width="25.57421875" style="0" customWidth="1"/>
    <col min="5" max="5" width="10.140625" style="0" customWidth="1"/>
    <col min="6" max="6" width="2.8515625" style="0" customWidth="1"/>
    <col min="7" max="7" width="4.57421875" style="0" customWidth="1"/>
    <col min="8" max="8" width="2.7109375" style="0" customWidth="1"/>
    <col min="9" max="9" width="24.421875" style="0" customWidth="1"/>
    <col min="10" max="10" width="10.140625" style="0" customWidth="1"/>
    <col min="11" max="11" width="5.8515625" style="0" customWidth="1"/>
    <col min="33" max="33" width="20.57421875" style="0" customWidth="1"/>
    <col min="34" max="34" width="10.140625" style="0" customWidth="1"/>
    <col min="85" max="85" width="15.7109375" style="0" customWidth="1"/>
    <col min="86" max="89" width="13.7109375" style="0" customWidth="1"/>
  </cols>
  <sheetData>
    <row r="1" ht="13.5" thickBot="1"/>
    <row r="2" spans="33:88" ht="19.5" thickBot="1" thickTop="1">
      <c r="AG2" s="63">
        <f>ClientName</f>
        <v>0</v>
      </c>
      <c r="AH2" s="64" t="s">
        <v>60</v>
      </c>
      <c r="AI2" s="66"/>
      <c r="AJ2" s="216" t="s">
        <v>61</v>
      </c>
      <c r="AK2" s="65"/>
      <c r="AL2" s="65"/>
      <c r="AM2" s="66"/>
      <c r="AN2" s="67"/>
      <c r="AO2" s="67"/>
      <c r="AP2" s="67"/>
      <c r="AQ2" s="67"/>
      <c r="AR2" s="67"/>
      <c r="AS2" s="68">
        <f ca="1">NOW()</f>
        <v>43110.57506041667</v>
      </c>
      <c r="AT2" s="69"/>
      <c r="CF2" s="210"/>
      <c r="CG2" s="211" t="s">
        <v>235</v>
      </c>
      <c r="CH2" s="101"/>
      <c r="CI2" s="101"/>
      <c r="CJ2" s="102"/>
    </row>
    <row r="3" spans="33:88" ht="13.5" thickTop="1">
      <c r="AG3" s="14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26"/>
      <c r="CF3" s="109"/>
      <c r="CG3" s="15"/>
      <c r="CH3" s="15"/>
      <c r="CI3" s="15"/>
      <c r="CJ3" s="108"/>
    </row>
    <row r="4" spans="33:88" ht="12.75">
      <c r="AG4" s="70" t="s">
        <v>62</v>
      </c>
      <c r="AH4" s="71" t="s">
        <v>63</v>
      </c>
      <c r="AI4" s="71" t="s">
        <v>64</v>
      </c>
      <c r="AJ4" s="71" t="s">
        <v>65</v>
      </c>
      <c r="AK4" s="71" t="s">
        <v>66</v>
      </c>
      <c r="AL4" s="71" t="s">
        <v>67</v>
      </c>
      <c r="AM4" s="71" t="s">
        <v>68</v>
      </c>
      <c r="AN4" s="71" t="s">
        <v>69</v>
      </c>
      <c r="AO4" s="71" t="s">
        <v>70</v>
      </c>
      <c r="AP4" s="71" t="s">
        <v>71</v>
      </c>
      <c r="AQ4" s="71" t="s">
        <v>72</v>
      </c>
      <c r="AR4" s="71" t="s">
        <v>73</v>
      </c>
      <c r="AS4" s="72" t="s">
        <v>74</v>
      </c>
      <c r="AT4" s="73" t="s">
        <v>75</v>
      </c>
      <c r="CF4" s="109" t="s">
        <v>236</v>
      </c>
      <c r="CG4" s="15"/>
      <c r="CH4" s="15"/>
      <c r="CI4" s="15"/>
      <c r="CJ4" s="108"/>
    </row>
    <row r="5" spans="33:88" ht="12.75">
      <c r="AG5" s="74" t="s">
        <v>76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75"/>
      <c r="CF5" s="109"/>
      <c r="CG5" s="15" t="s">
        <v>237</v>
      </c>
      <c r="CH5" s="15"/>
      <c r="CI5" s="15"/>
      <c r="CJ5" s="108"/>
    </row>
    <row r="6" spans="33:88" ht="12.75">
      <c r="AG6" s="76" t="s">
        <v>77</v>
      </c>
      <c r="AH6" s="77">
        <f>SUM(AI6:AT6)</f>
        <v>0</v>
      </c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9"/>
      <c r="CF6" s="109"/>
      <c r="CG6" s="15" t="s">
        <v>238</v>
      </c>
      <c r="CH6" s="15"/>
      <c r="CI6" s="15"/>
      <c r="CJ6" s="108"/>
    </row>
    <row r="7" spans="33:88" ht="12.75">
      <c r="AG7" s="76" t="s">
        <v>78</v>
      </c>
      <c r="AH7" s="77">
        <f aca="true" t="shared" si="0" ref="AH7:AH63">SUM(AI7:AT7)</f>
        <v>0</v>
      </c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9"/>
      <c r="CF7" s="109"/>
      <c r="CG7" s="15" t="s">
        <v>239</v>
      </c>
      <c r="CH7" s="15"/>
      <c r="CI7" s="15"/>
      <c r="CJ7" s="108"/>
    </row>
    <row r="8" spans="33:88" ht="12.75">
      <c r="AG8" s="76" t="s">
        <v>79</v>
      </c>
      <c r="AH8" s="77">
        <f t="shared" si="0"/>
        <v>0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9"/>
      <c r="CF8" s="109"/>
      <c r="CG8" s="15" t="s">
        <v>240</v>
      </c>
      <c r="CH8" s="15"/>
      <c r="CI8" s="15"/>
      <c r="CJ8" s="108"/>
    </row>
    <row r="9" spans="33:88" ht="12.75">
      <c r="AG9" s="80" t="s">
        <v>80</v>
      </c>
      <c r="AH9" s="77">
        <f t="shared" si="0"/>
        <v>0</v>
      </c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  <c r="CF9" s="49" t="s">
        <v>5</v>
      </c>
      <c r="CG9" s="15" t="s">
        <v>241</v>
      </c>
      <c r="CH9" s="15"/>
      <c r="CI9" s="15"/>
      <c r="CJ9" s="108"/>
    </row>
    <row r="10" spans="33:88" ht="12.75">
      <c r="AG10" s="76" t="s">
        <v>81</v>
      </c>
      <c r="AH10" s="77">
        <f t="shared" si="0"/>
        <v>0</v>
      </c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9"/>
      <c r="CF10" s="49"/>
      <c r="CG10" s="15" t="s">
        <v>242</v>
      </c>
      <c r="CH10" s="15"/>
      <c r="CI10" s="15"/>
      <c r="CJ10" s="108"/>
    </row>
    <row r="11" spans="33:88" ht="12.75">
      <c r="AG11" s="81" t="s">
        <v>82</v>
      </c>
      <c r="AH11" s="82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4"/>
      <c r="CF11" s="109" t="s">
        <v>243</v>
      </c>
      <c r="CG11" s="15"/>
      <c r="CH11" s="15"/>
      <c r="CI11" s="15"/>
      <c r="CJ11" s="108"/>
    </row>
    <row r="12" spans="33:88" ht="12.75">
      <c r="AG12" s="76" t="s">
        <v>83</v>
      </c>
      <c r="AH12" s="77">
        <f t="shared" si="0"/>
        <v>0</v>
      </c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9"/>
      <c r="CF12" s="109"/>
      <c r="CG12" s="15" t="s">
        <v>244</v>
      </c>
      <c r="CH12" s="15"/>
      <c r="CI12" s="15"/>
      <c r="CJ12" s="108"/>
    </row>
    <row r="13" spans="33:88" ht="12.75">
      <c r="AG13" s="76" t="s">
        <v>81</v>
      </c>
      <c r="AH13" s="85">
        <f t="shared" si="0"/>
        <v>0</v>
      </c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9"/>
      <c r="CF13" s="49" t="s">
        <v>5</v>
      </c>
      <c r="CG13" s="15" t="s">
        <v>245</v>
      </c>
      <c r="CH13" s="15"/>
      <c r="CI13" s="15"/>
      <c r="CJ13" s="108"/>
    </row>
    <row r="14" spans="33:88" ht="12.75">
      <c r="AG14" s="74" t="s">
        <v>84</v>
      </c>
      <c r="AH14" s="82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7"/>
      <c r="CF14" s="49" t="s">
        <v>246</v>
      </c>
      <c r="CG14" s="15"/>
      <c r="CH14" s="15"/>
      <c r="CI14" s="15"/>
      <c r="CJ14" s="108"/>
    </row>
    <row r="15" spans="33:88" ht="12.75">
      <c r="AG15" s="76" t="s">
        <v>85</v>
      </c>
      <c r="AH15" s="77">
        <f t="shared" si="0"/>
        <v>0</v>
      </c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9"/>
      <c r="CF15" s="109"/>
      <c r="CG15" s="15" t="s">
        <v>247</v>
      </c>
      <c r="CH15" s="15"/>
      <c r="CI15" s="15"/>
      <c r="CJ15" s="108"/>
    </row>
    <row r="16" spans="33:88" ht="12.75">
      <c r="AG16" s="76" t="s">
        <v>86</v>
      </c>
      <c r="AH16" s="77">
        <f t="shared" si="0"/>
        <v>0</v>
      </c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CF16" s="109"/>
      <c r="CG16" s="15" t="s">
        <v>248</v>
      </c>
      <c r="CH16" s="15"/>
      <c r="CI16" s="15"/>
      <c r="CJ16" s="108"/>
    </row>
    <row r="17" spans="33:88" ht="12.75">
      <c r="AG17" s="76" t="s">
        <v>87</v>
      </c>
      <c r="AH17" s="77">
        <f t="shared" si="0"/>
        <v>0</v>
      </c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9"/>
      <c r="CF17" s="109"/>
      <c r="CG17" s="15" t="s">
        <v>249</v>
      </c>
      <c r="CH17" s="15"/>
      <c r="CI17" s="15"/>
      <c r="CJ17" s="108"/>
    </row>
    <row r="18" spans="33:88" ht="13.5" thickBot="1">
      <c r="AG18" s="76" t="s">
        <v>81</v>
      </c>
      <c r="AH18" s="77">
        <f t="shared" si="0"/>
        <v>0</v>
      </c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9"/>
      <c r="CF18" s="60"/>
      <c r="CG18" s="61"/>
      <c r="CH18" s="61"/>
      <c r="CI18" s="61"/>
      <c r="CJ18" s="212"/>
    </row>
    <row r="19" spans="33:46" ht="13.5" thickTop="1">
      <c r="AG19" s="88" t="s">
        <v>88</v>
      </c>
      <c r="AH19" s="82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4"/>
    </row>
    <row r="20" spans="33:46" ht="12.75">
      <c r="AG20" s="80" t="s">
        <v>89</v>
      </c>
      <c r="AH20" s="77">
        <f t="shared" si="0"/>
        <v>0</v>
      </c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9"/>
    </row>
    <row r="21" spans="33:46" ht="12.75">
      <c r="AG21" s="76" t="s">
        <v>81</v>
      </c>
      <c r="AH21" s="77">
        <f t="shared" si="0"/>
        <v>0</v>
      </c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9"/>
    </row>
    <row r="22" spans="33:46" ht="12.75">
      <c r="AG22" s="81" t="s">
        <v>90</v>
      </c>
      <c r="AH22" s="82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90"/>
    </row>
    <row r="23" spans="33:46" ht="12.75">
      <c r="AG23" s="76" t="s">
        <v>91</v>
      </c>
      <c r="AH23" s="77">
        <f t="shared" si="0"/>
        <v>0</v>
      </c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9"/>
    </row>
    <row r="24" spans="33:46" ht="12.75">
      <c r="AG24" s="76" t="s">
        <v>92</v>
      </c>
      <c r="AH24" s="77">
        <f t="shared" si="0"/>
        <v>0</v>
      </c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9"/>
    </row>
    <row r="25" spans="33:46" ht="12.75">
      <c r="AG25" s="76" t="s">
        <v>93</v>
      </c>
      <c r="AH25" s="77">
        <f t="shared" si="0"/>
        <v>0</v>
      </c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9"/>
    </row>
    <row r="26" spans="33:46" ht="12.75">
      <c r="AG26" s="76" t="s">
        <v>94</v>
      </c>
      <c r="AH26" s="77">
        <f t="shared" si="0"/>
        <v>0</v>
      </c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9"/>
    </row>
    <row r="27" spans="33:46" ht="12.75">
      <c r="AG27" s="76" t="s">
        <v>95</v>
      </c>
      <c r="AH27" s="77">
        <f t="shared" si="0"/>
        <v>0</v>
      </c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9"/>
    </row>
    <row r="28" spans="33:46" ht="12.75">
      <c r="AG28" s="76" t="s">
        <v>81</v>
      </c>
      <c r="AH28" s="77">
        <f t="shared" si="0"/>
        <v>0</v>
      </c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9"/>
    </row>
    <row r="29" spans="33:46" ht="12.75">
      <c r="AG29" s="74" t="s">
        <v>96</v>
      </c>
      <c r="AH29" s="82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7"/>
    </row>
    <row r="30" spans="33:46" ht="12.75">
      <c r="AG30" s="76" t="s">
        <v>97</v>
      </c>
      <c r="AH30" s="77">
        <f t="shared" si="0"/>
        <v>0</v>
      </c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9"/>
    </row>
    <row r="31" spans="33:46" ht="12.75">
      <c r="AG31" s="76" t="s">
        <v>98</v>
      </c>
      <c r="AH31" s="77">
        <f t="shared" si="0"/>
        <v>0</v>
      </c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9"/>
    </row>
    <row r="32" spans="33:46" ht="12.75">
      <c r="AG32" s="76" t="s">
        <v>99</v>
      </c>
      <c r="AH32" s="77">
        <f t="shared" si="0"/>
        <v>0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9"/>
    </row>
    <row r="33" spans="33:46" ht="12.75">
      <c r="AG33" s="76" t="s">
        <v>100</v>
      </c>
      <c r="AH33" s="77">
        <f t="shared" si="0"/>
        <v>0</v>
      </c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9"/>
    </row>
    <row r="34" spans="33:46" ht="12.75">
      <c r="AG34" s="76" t="s">
        <v>101</v>
      </c>
      <c r="AH34" s="77">
        <f t="shared" si="0"/>
        <v>0</v>
      </c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9"/>
    </row>
    <row r="35" spans="33:46" ht="12.75">
      <c r="AG35" s="76" t="s">
        <v>102</v>
      </c>
      <c r="AH35" s="77">
        <f t="shared" si="0"/>
        <v>0</v>
      </c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9"/>
    </row>
    <row r="36" spans="33:46" ht="12.75">
      <c r="AG36" s="76" t="s">
        <v>81</v>
      </c>
      <c r="AH36" s="77">
        <f t="shared" si="0"/>
        <v>0</v>
      </c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9"/>
    </row>
    <row r="37" spans="33:46" ht="12.75">
      <c r="AG37" s="74" t="s">
        <v>103</v>
      </c>
      <c r="AH37" s="82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7"/>
    </row>
    <row r="38" spans="33:46" ht="12.75">
      <c r="AG38" s="76" t="s">
        <v>85</v>
      </c>
      <c r="AH38" s="77">
        <f t="shared" si="0"/>
        <v>0</v>
      </c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9"/>
    </row>
    <row r="39" spans="33:46" ht="12.75">
      <c r="AG39" s="76" t="s">
        <v>81</v>
      </c>
      <c r="AH39" s="77">
        <f t="shared" si="0"/>
        <v>0</v>
      </c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9"/>
    </row>
    <row r="40" spans="33:46" ht="12.75">
      <c r="AG40" s="74" t="s">
        <v>104</v>
      </c>
      <c r="AH40" s="82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7"/>
    </row>
    <row r="41" spans="33:46" ht="12.75">
      <c r="AG41" s="76" t="s">
        <v>105</v>
      </c>
      <c r="AH41" s="77">
        <f t="shared" si="0"/>
        <v>0</v>
      </c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9"/>
    </row>
    <row r="42" spans="33:46" ht="12.75">
      <c r="AG42" s="76" t="s">
        <v>81</v>
      </c>
      <c r="AH42" s="77">
        <f t="shared" si="0"/>
        <v>0</v>
      </c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9"/>
    </row>
    <row r="43" spans="33:46" ht="12.75">
      <c r="AG43" s="74" t="s">
        <v>106</v>
      </c>
      <c r="AH43" s="82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7"/>
    </row>
    <row r="44" spans="33:46" ht="12.75">
      <c r="AG44" s="76" t="s">
        <v>107</v>
      </c>
      <c r="AH44" s="77">
        <f t="shared" si="0"/>
        <v>0</v>
      </c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9"/>
    </row>
    <row r="45" spans="33:46" ht="12.75">
      <c r="AG45" s="76" t="s">
        <v>108</v>
      </c>
      <c r="AH45" s="77">
        <f t="shared" si="0"/>
        <v>0</v>
      </c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9"/>
    </row>
    <row r="46" spans="33:46" ht="12.75">
      <c r="AG46" s="76" t="s">
        <v>109</v>
      </c>
      <c r="AH46" s="77">
        <f t="shared" si="0"/>
        <v>0</v>
      </c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9"/>
    </row>
    <row r="47" spans="33:46" ht="12.75">
      <c r="AG47" s="76" t="s">
        <v>81</v>
      </c>
      <c r="AH47" s="77">
        <f t="shared" si="0"/>
        <v>0</v>
      </c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9"/>
    </row>
    <row r="48" spans="33:46" ht="12.75">
      <c r="AG48" s="74" t="s">
        <v>85</v>
      </c>
      <c r="AH48" s="82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7"/>
    </row>
    <row r="49" spans="33:46" ht="12.75">
      <c r="AG49" s="76" t="s">
        <v>110</v>
      </c>
      <c r="AH49" s="77">
        <f t="shared" si="0"/>
        <v>0</v>
      </c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9"/>
    </row>
    <row r="50" spans="33:46" ht="12.75">
      <c r="AG50" s="76" t="s">
        <v>111</v>
      </c>
      <c r="AH50" s="77">
        <f t="shared" si="0"/>
        <v>0</v>
      </c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9"/>
    </row>
    <row r="51" spans="33:46" ht="12.75">
      <c r="AG51" s="76" t="s">
        <v>112</v>
      </c>
      <c r="AH51" s="77">
        <f t="shared" si="0"/>
        <v>0</v>
      </c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</row>
    <row r="52" spans="33:46" ht="12.75">
      <c r="AG52" s="76" t="s">
        <v>113</v>
      </c>
      <c r="AH52" s="77">
        <f t="shared" si="0"/>
        <v>0</v>
      </c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9"/>
    </row>
    <row r="53" spans="33:46" ht="12.75">
      <c r="AG53" s="76" t="s">
        <v>81</v>
      </c>
      <c r="AH53" s="77">
        <f t="shared" si="0"/>
        <v>0</v>
      </c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</row>
    <row r="54" spans="33:46" ht="12.75">
      <c r="AG54" s="74" t="s">
        <v>114</v>
      </c>
      <c r="AH54" s="82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7"/>
    </row>
    <row r="55" spans="33:46" ht="12.75">
      <c r="AG55" s="76" t="s">
        <v>115</v>
      </c>
      <c r="AH55" s="77">
        <f t="shared" si="0"/>
        <v>0</v>
      </c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9"/>
    </row>
    <row r="56" spans="33:46" ht="12.75">
      <c r="AG56" s="76" t="s">
        <v>116</v>
      </c>
      <c r="AH56" s="77">
        <f t="shared" si="0"/>
        <v>0</v>
      </c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9"/>
    </row>
    <row r="57" spans="33:46" ht="12.75">
      <c r="AG57" s="76" t="s">
        <v>117</v>
      </c>
      <c r="AH57" s="77">
        <f t="shared" si="0"/>
        <v>0</v>
      </c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9"/>
    </row>
    <row r="58" spans="33:46" ht="12.75">
      <c r="AG58" s="76" t="s">
        <v>81</v>
      </c>
      <c r="AH58" s="77">
        <f t="shared" si="0"/>
        <v>0</v>
      </c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9"/>
    </row>
    <row r="59" spans="33:46" ht="12.75">
      <c r="AG59" s="74" t="s">
        <v>118</v>
      </c>
      <c r="AH59" s="82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7"/>
    </row>
    <row r="60" spans="33:46" ht="12.75">
      <c r="AG60" s="91"/>
      <c r="AH60" s="77">
        <f t="shared" si="0"/>
        <v>0</v>
      </c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9"/>
    </row>
    <row r="61" spans="33:46" ht="12.75">
      <c r="AG61" s="91"/>
      <c r="AH61" s="77">
        <f t="shared" si="0"/>
        <v>0</v>
      </c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9"/>
    </row>
    <row r="62" spans="33:46" ht="12.75">
      <c r="AG62" s="91"/>
      <c r="AH62" s="77">
        <f t="shared" si="0"/>
        <v>0</v>
      </c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9"/>
    </row>
    <row r="63" spans="33:46" ht="12.75">
      <c r="AG63" s="91"/>
      <c r="AH63" s="77">
        <f t="shared" si="0"/>
        <v>0</v>
      </c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9"/>
    </row>
    <row r="64" spans="33:46" ht="12.75">
      <c r="AG64" s="14"/>
      <c r="AH64" s="92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93"/>
    </row>
    <row r="65" spans="33:46" ht="13.5" thickBot="1">
      <c r="AG65" s="94" t="s">
        <v>119</v>
      </c>
      <c r="AH65" s="95">
        <f aca="true" t="shared" si="1" ref="AH65:AT65">SUM(AH6:AH63)</f>
        <v>0</v>
      </c>
      <c r="AI65" s="96">
        <f t="shared" si="1"/>
        <v>0</v>
      </c>
      <c r="AJ65" s="96">
        <f t="shared" si="1"/>
        <v>0</v>
      </c>
      <c r="AK65" s="96">
        <f t="shared" si="1"/>
        <v>0</v>
      </c>
      <c r="AL65" s="96">
        <f t="shared" si="1"/>
        <v>0</v>
      </c>
      <c r="AM65" s="96">
        <f t="shared" si="1"/>
        <v>0</v>
      </c>
      <c r="AN65" s="96">
        <f t="shared" si="1"/>
        <v>0</v>
      </c>
      <c r="AO65" s="96">
        <f t="shared" si="1"/>
        <v>0</v>
      </c>
      <c r="AP65" s="96">
        <f t="shared" si="1"/>
        <v>0</v>
      </c>
      <c r="AQ65" s="96">
        <f t="shared" si="1"/>
        <v>0</v>
      </c>
      <c r="AR65" s="96">
        <f t="shared" si="1"/>
        <v>0</v>
      </c>
      <c r="AS65" s="96">
        <f t="shared" si="1"/>
        <v>0</v>
      </c>
      <c r="AT65" s="97">
        <f t="shared" si="1"/>
        <v>0</v>
      </c>
    </row>
    <row r="66" spans="33:46" ht="13.5" thickTop="1"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33:46" ht="12.75"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43:46" ht="12.75">
      <c r="AQ68" s="10"/>
      <c r="AR68" s="10"/>
      <c r="AS68" s="10"/>
      <c r="AT68" s="10"/>
    </row>
    <row r="76" spans="58:60" ht="12.75">
      <c r="BF76" s="226" t="b">
        <v>0</v>
      </c>
      <c r="BH76" s="226" t="b">
        <v>0</v>
      </c>
    </row>
    <row r="95" spans="4:14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4:14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4:14" ht="12.75"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</row>
    <row r="98" spans="4:14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4:14" ht="13.5" thickBot="1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4:89" ht="21.75" thickBot="1" thickTop="1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AG100" s="10"/>
      <c r="AH100" s="11" t="s">
        <v>0</v>
      </c>
      <c r="AI100" s="12"/>
      <c r="AJ100" s="12"/>
      <c r="AK100" s="12"/>
      <c r="AL100" s="12"/>
      <c r="AM100" s="12"/>
      <c r="AN100" s="12"/>
      <c r="AO100" s="13"/>
      <c r="BC100" s="138">
        <f>ClientName</f>
        <v>0</v>
      </c>
      <c r="BD100" s="139"/>
      <c r="BE100" s="140" t="s">
        <v>148</v>
      </c>
      <c r="BF100" s="139"/>
      <c r="BG100" s="139"/>
      <c r="BH100" s="139"/>
      <c r="BI100" s="139"/>
      <c r="BJ100" s="141"/>
      <c r="CG100" s="187"/>
      <c r="CH100" s="100" t="s">
        <v>225</v>
      </c>
      <c r="CI100" s="101"/>
      <c r="CJ100" s="101"/>
      <c r="CK100" s="102"/>
    </row>
    <row r="101" spans="4:89" ht="14.25" thickBot="1" thickTop="1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AG101" s="10"/>
      <c r="AH101" s="14"/>
      <c r="AI101" s="15"/>
      <c r="AJ101" s="15"/>
      <c r="AK101" s="15"/>
      <c r="AL101" s="15"/>
      <c r="AM101" s="15"/>
      <c r="AN101" s="15"/>
      <c r="AO101" s="16"/>
      <c r="BC101" s="142"/>
      <c r="BD101" s="143" t="s">
        <v>149</v>
      </c>
      <c r="BE101" s="144"/>
      <c r="BF101" s="145" t="s">
        <v>150</v>
      </c>
      <c r="BG101" s="146"/>
      <c r="BH101" s="145" t="s">
        <v>151</v>
      </c>
      <c r="BI101" s="146"/>
      <c r="BJ101" s="147">
        <f ca="1">NOW()</f>
        <v>43110.57506041667</v>
      </c>
      <c r="CG101" s="49">
        <f>ClientName</f>
        <v>0</v>
      </c>
      <c r="CH101" s="104"/>
      <c r="CI101" s="15"/>
      <c r="CJ101" s="15"/>
      <c r="CK101" s="188">
        <f ca="1">NOW()</f>
        <v>43110.57506041667</v>
      </c>
    </row>
    <row r="102" spans="4:89" ht="24" thickBot="1">
      <c r="D102" s="3"/>
      <c r="E102" s="1"/>
      <c r="F102" s="1"/>
      <c r="G102" s="4"/>
      <c r="H102" s="1"/>
      <c r="I102" s="1"/>
      <c r="J102" s="1"/>
      <c r="K102" s="1"/>
      <c r="L102" s="1"/>
      <c r="M102" s="1"/>
      <c r="N102" s="1"/>
      <c r="AG102" s="10"/>
      <c r="AH102" s="17" t="s">
        <v>1</v>
      </c>
      <c r="AI102" s="18"/>
      <c r="AJ102" s="19"/>
      <c r="AK102" s="20"/>
      <c r="AL102" s="20"/>
      <c r="AM102" s="21"/>
      <c r="AN102" s="22"/>
      <c r="AO102" s="23">
        <f ca="1">NOW()</f>
        <v>43110.57506041667</v>
      </c>
      <c r="BC102" s="148"/>
      <c r="BD102" s="149" t="s">
        <v>152</v>
      </c>
      <c r="BE102" s="150" t="s">
        <v>153</v>
      </c>
      <c r="BF102" s="151"/>
      <c r="BG102" s="152"/>
      <c r="BH102" s="151"/>
      <c r="BI102" s="153"/>
      <c r="BJ102" s="154"/>
      <c r="CG102" s="189"/>
      <c r="CH102" s="190"/>
      <c r="CI102" s="191"/>
      <c r="CJ102" s="191"/>
      <c r="CK102" s="192"/>
    </row>
    <row r="103" spans="4:89" ht="14.25" thickBot="1" thickTop="1">
      <c r="D103" s="1"/>
      <c r="E103" s="1"/>
      <c r="F103" s="1"/>
      <c r="G103" s="1"/>
      <c r="H103" s="5"/>
      <c r="I103" s="1"/>
      <c r="J103" s="1"/>
      <c r="K103" s="1"/>
      <c r="L103" s="1"/>
      <c r="M103" s="1"/>
      <c r="N103" s="1"/>
      <c r="AG103" s="10"/>
      <c r="AH103" s="14"/>
      <c r="AI103" s="15"/>
      <c r="AJ103" s="15"/>
      <c r="AK103" s="15"/>
      <c r="AL103" s="24"/>
      <c r="AM103" s="25"/>
      <c r="AN103" s="15"/>
      <c r="AO103" s="26"/>
      <c r="BC103" s="155"/>
      <c r="BD103" s="156"/>
      <c r="BE103" s="157"/>
      <c r="BF103" s="158" t="s">
        <v>154</v>
      </c>
      <c r="BG103" s="159" t="s">
        <v>155</v>
      </c>
      <c r="BH103" s="158" t="s">
        <v>154</v>
      </c>
      <c r="BI103" s="160" t="s">
        <v>155</v>
      </c>
      <c r="BJ103" s="161" t="s">
        <v>63</v>
      </c>
      <c r="CG103" s="193"/>
      <c r="CH103" s="194" t="s">
        <v>226</v>
      </c>
      <c r="CI103" s="194" t="s">
        <v>227</v>
      </c>
      <c r="CJ103" s="194" t="s">
        <v>228</v>
      </c>
      <c r="CK103" s="195" t="s">
        <v>229</v>
      </c>
    </row>
    <row r="104" spans="4:89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AG104" s="10"/>
      <c r="AH104" s="14"/>
      <c r="AI104" s="27" t="s">
        <v>2</v>
      </c>
      <c r="AJ104" s="27"/>
      <c r="AK104" s="15"/>
      <c r="AL104" s="15"/>
      <c r="AM104" s="28" t="s">
        <v>3</v>
      </c>
      <c r="AN104" s="29"/>
      <c r="AO104" s="26"/>
      <c r="BC104" s="162" t="s">
        <v>64</v>
      </c>
      <c r="BD104" s="163">
        <f>$BD$103/12</f>
        <v>0</v>
      </c>
      <c r="BE104" s="164">
        <f>$BE$103/12</f>
        <v>0</v>
      </c>
      <c r="BF104" s="163">
        <f>IF($BF$76,IF((AI$205*$BU104)&lt;$BF$117,AI$205*0.124,0),IF((AI$205*$BU104)&lt;$BF$117,AI$205*0.062,0))</f>
        <v>0</v>
      </c>
      <c r="BG104" s="164">
        <f>IF($BF$76,AI$205*0.029,AI$205*0.0145)</f>
        <v>0</v>
      </c>
      <c r="BH104" s="163">
        <f>IF($BH$76,IF((AI$206*$BU104)&lt;$BF$117,AI$206*0.124,0),IF((AI$206*$BU104)&lt;$BF$117,AI$206*0.062,0))</f>
        <v>0</v>
      </c>
      <c r="BI104" s="164">
        <f>IF($BH$76,AI$206*0.029,AI$206*0.0145)</f>
        <v>0</v>
      </c>
      <c r="BJ104" s="165">
        <f>SUM(BD104:BI104)</f>
        <v>0</v>
      </c>
      <c r="BU104" s="10">
        <v>1</v>
      </c>
      <c r="CG104" s="196" t="s">
        <v>230</v>
      </c>
      <c r="CH104" s="197" t="s">
        <v>231</v>
      </c>
      <c r="CI104" s="197" t="s">
        <v>232</v>
      </c>
      <c r="CJ104" s="197" t="s">
        <v>233</v>
      </c>
      <c r="CK104" s="198" t="s">
        <v>234</v>
      </c>
    </row>
    <row r="105" spans="4:89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AG105" s="10"/>
      <c r="AH105" s="14"/>
      <c r="AI105" s="15"/>
      <c r="AJ105" s="15"/>
      <c r="AK105" s="15"/>
      <c r="AL105" s="15"/>
      <c r="AM105" s="15"/>
      <c r="AN105" s="15"/>
      <c r="AO105" s="26"/>
      <c r="BC105" s="162" t="s">
        <v>156</v>
      </c>
      <c r="BD105" s="163">
        <f aca="true" t="shared" si="2" ref="BD105:BD115">$BD$103/12</f>
        <v>0</v>
      </c>
      <c r="BE105" s="164">
        <f aca="true" t="shared" si="3" ref="BE105:BE115">$BE$103/12</f>
        <v>0</v>
      </c>
      <c r="BF105" s="163">
        <f>IF($BF$76,IF((AJ$205*$BU105)&lt;$BF$117,AJ$205*0.124,0),IF((AJ$205*$BU105)&lt;$BF$117,AJ$205*0.062,0))</f>
        <v>0</v>
      </c>
      <c r="BG105" s="164">
        <f>IF($BF$76,AJ$205*0.029,AJ$205*0.0145)</f>
        <v>0</v>
      </c>
      <c r="BH105" s="163">
        <f>IF($BH$76,IF((AJ$206*$BU105)&lt;$BF$117,AJ$206*0.124,0),IF((AJ$206*$BU105)&lt;$BF$117,AJ$206*0.062,0))</f>
        <v>0</v>
      </c>
      <c r="BI105" s="164">
        <f>IF($BH$76,AJ$206*0.029,AJ$206*0.0145)</f>
        <v>0</v>
      </c>
      <c r="BJ105" s="165">
        <f aca="true" t="shared" si="4" ref="BJ105:BJ115">SUM(BD105:BI105)</f>
        <v>0</v>
      </c>
      <c r="BU105" s="10">
        <v>2</v>
      </c>
      <c r="CG105" s="199" t="s">
        <v>64</v>
      </c>
      <c r="CH105" s="200">
        <f>AI218</f>
        <v>0</v>
      </c>
      <c r="CI105" s="200">
        <f aca="true" t="shared" si="5" ref="CI105:CI116">$J$433</f>
        <v>0</v>
      </c>
      <c r="CJ105" s="200">
        <f>AI65</f>
        <v>0</v>
      </c>
      <c r="CK105" s="201">
        <f>SUM(CH105-CI105-CJ105)</f>
        <v>0</v>
      </c>
    </row>
    <row r="106" spans="4:89" ht="12.75">
      <c r="D106" s="1"/>
      <c r="E106" s="1"/>
      <c r="F106" s="6"/>
      <c r="G106" s="1"/>
      <c r="H106" s="7"/>
      <c r="I106" s="1"/>
      <c r="J106" s="1"/>
      <c r="K106" s="1"/>
      <c r="L106" s="1"/>
      <c r="M106" s="1"/>
      <c r="N106" s="1"/>
      <c r="AG106" s="10"/>
      <c r="AH106" s="14"/>
      <c r="AI106" s="15"/>
      <c r="AJ106" s="15"/>
      <c r="AK106" s="15"/>
      <c r="AL106" s="15"/>
      <c r="AM106" s="15"/>
      <c r="AN106" s="15"/>
      <c r="AO106" s="26"/>
      <c r="BC106" s="162" t="s">
        <v>66</v>
      </c>
      <c r="BD106" s="163">
        <f t="shared" si="2"/>
        <v>0</v>
      </c>
      <c r="BE106" s="164">
        <f t="shared" si="3"/>
        <v>0</v>
      </c>
      <c r="BF106" s="163">
        <f>IF($BF$76,IF((AK$205*$BU106)&lt;$BF$117,AK$205*0.124,0),IF((AK$205*$BU106)&lt;$BF$117,AK$205*0.062,0))</f>
        <v>0</v>
      </c>
      <c r="BG106" s="164">
        <f>IF($BF$76,AK$205*0.029,AK$205*0.0145)</f>
        <v>0</v>
      </c>
      <c r="BH106" s="163">
        <f>IF($BH$76,IF((AK$206*$BU106)&lt;$BF$117,AK$206*0.124,0),IF((AK$206*$BU106)&lt;$BF$117,AK$206*0.062,0))</f>
        <v>0</v>
      </c>
      <c r="BI106" s="164">
        <f>IF($BH$76,AK$206*0.029,AK$206*0.0145)</f>
        <v>0</v>
      </c>
      <c r="BJ106" s="165">
        <f t="shared" si="4"/>
        <v>0</v>
      </c>
      <c r="BU106" s="10">
        <v>3</v>
      </c>
      <c r="CG106" s="199" t="s">
        <v>156</v>
      </c>
      <c r="CH106" s="200">
        <f>AJ218</f>
        <v>0</v>
      </c>
      <c r="CI106" s="200">
        <f t="shared" si="5"/>
        <v>0</v>
      </c>
      <c r="CJ106" s="200">
        <f>AJ65</f>
        <v>0</v>
      </c>
      <c r="CK106" s="201">
        <f aca="true" t="shared" si="6" ref="CK106:CK118">SUM(CH106-CI106-CJ106)</f>
        <v>0</v>
      </c>
    </row>
    <row r="107" spans="4:89" ht="12.75">
      <c r="D107" s="1"/>
      <c r="E107" s="1"/>
      <c r="F107" s="6"/>
      <c r="G107" s="1"/>
      <c r="H107" s="7"/>
      <c r="I107" s="1"/>
      <c r="J107" s="1"/>
      <c r="K107" s="1"/>
      <c r="L107" s="1"/>
      <c r="M107" s="1"/>
      <c r="N107" s="1"/>
      <c r="AG107" s="10"/>
      <c r="AH107" s="14"/>
      <c r="AI107" s="15"/>
      <c r="AJ107" s="15"/>
      <c r="AK107" s="15"/>
      <c r="AL107" s="15"/>
      <c r="AM107" s="15"/>
      <c r="AN107" s="15"/>
      <c r="AO107" s="26"/>
      <c r="BC107" s="162" t="s">
        <v>67</v>
      </c>
      <c r="BD107" s="163">
        <f t="shared" si="2"/>
        <v>0</v>
      </c>
      <c r="BE107" s="164">
        <f t="shared" si="3"/>
        <v>0</v>
      </c>
      <c r="BF107" s="163">
        <f>IF($BF$76,IF((AL$205*$BU107)&lt;$BF$117,AL$205*0.124,0),IF((AL$205*$BU107)&lt;$BF$117,AL$205*0.062,0))</f>
        <v>0</v>
      </c>
      <c r="BG107" s="164">
        <f>IF($BF$76,AL$205*0.029,AL$205*0.0145)</f>
        <v>0</v>
      </c>
      <c r="BH107" s="163">
        <f>IF($BH$76,IF((AL$206*$BU107)&lt;$BF$117,AL$206*0.124,0),IF((AL$206*$BU107)&lt;$BF$117,AL$206*0.062,0))</f>
        <v>0</v>
      </c>
      <c r="BI107" s="164">
        <f>IF($BH$76,AL$206*0.029,AL$206*0.0145)</f>
        <v>0</v>
      </c>
      <c r="BJ107" s="165">
        <f t="shared" si="4"/>
        <v>0</v>
      </c>
      <c r="BU107" s="10">
        <v>4</v>
      </c>
      <c r="CG107" s="199" t="s">
        <v>66</v>
      </c>
      <c r="CH107" s="200">
        <f>AK218</f>
        <v>0</v>
      </c>
      <c r="CI107" s="200">
        <f t="shared" si="5"/>
        <v>0</v>
      </c>
      <c r="CJ107" s="200">
        <f>AK65</f>
        <v>0</v>
      </c>
      <c r="CK107" s="201">
        <f t="shared" si="6"/>
        <v>0</v>
      </c>
    </row>
    <row r="108" spans="4:89" ht="12.75">
      <c r="D108" s="1"/>
      <c r="E108" s="1"/>
      <c r="F108" s="6"/>
      <c r="G108" s="1"/>
      <c r="H108" s="7"/>
      <c r="I108" s="1"/>
      <c r="J108" s="1"/>
      <c r="K108" s="1"/>
      <c r="L108" s="1"/>
      <c r="M108" s="1"/>
      <c r="N108" s="1"/>
      <c r="AG108" s="10"/>
      <c r="AH108" s="14"/>
      <c r="AI108" s="15"/>
      <c r="AJ108" s="15"/>
      <c r="AK108" s="15"/>
      <c r="AL108" s="15"/>
      <c r="AM108" s="15"/>
      <c r="AN108" s="15"/>
      <c r="AO108" s="26"/>
      <c r="BC108" s="162" t="s">
        <v>157</v>
      </c>
      <c r="BD108" s="163">
        <f t="shared" si="2"/>
        <v>0</v>
      </c>
      <c r="BE108" s="164">
        <f t="shared" si="3"/>
        <v>0</v>
      </c>
      <c r="BF108" s="163">
        <f>IF($BF$76,IF((AM$205*$BU108)&lt;$BF$117,AM$205*0.124,0),IF((AM$205*$BU108)&lt;$BF$117,AM$205*0.062,0))</f>
        <v>0</v>
      </c>
      <c r="BG108" s="164">
        <f>IF($BF$76,AM$205*0.029,AM$205*0.0145)</f>
        <v>0</v>
      </c>
      <c r="BH108" s="163">
        <f>IF($BH$76,IF((AM$206*$BU108)&lt;$BF$117,AM$206*0.124,0),IF((AM$206*$BU108)&lt;$BF$117,AM$206*0.062,0))</f>
        <v>0</v>
      </c>
      <c r="BI108" s="164">
        <f>IF($BH$76,AM$206*0.029,AM$206*0.0145)</f>
        <v>0</v>
      </c>
      <c r="BJ108" s="165">
        <f t="shared" si="4"/>
        <v>0</v>
      </c>
      <c r="BU108" s="10">
        <v>5</v>
      </c>
      <c r="CG108" s="199" t="s">
        <v>67</v>
      </c>
      <c r="CH108" s="200">
        <f>AL218</f>
        <v>0</v>
      </c>
      <c r="CI108" s="200">
        <f t="shared" si="5"/>
        <v>0</v>
      </c>
      <c r="CJ108" s="200">
        <f>AL65</f>
        <v>0</v>
      </c>
      <c r="CK108" s="201">
        <f t="shared" si="6"/>
        <v>0</v>
      </c>
    </row>
    <row r="109" spans="4:89" ht="12.75">
      <c r="D109" s="1"/>
      <c r="E109" s="1"/>
      <c r="F109" s="6"/>
      <c r="G109" s="1"/>
      <c r="H109" s="7"/>
      <c r="I109" s="1"/>
      <c r="J109" s="1"/>
      <c r="K109" s="1"/>
      <c r="L109" s="1"/>
      <c r="M109" s="1"/>
      <c r="N109" s="1"/>
      <c r="AG109" s="10"/>
      <c r="AH109" s="14"/>
      <c r="AI109" s="15"/>
      <c r="AJ109" s="15"/>
      <c r="AK109" s="15"/>
      <c r="AL109" s="15"/>
      <c r="AM109" s="15"/>
      <c r="AN109" s="15"/>
      <c r="AO109" s="26"/>
      <c r="BC109" s="162" t="s">
        <v>158</v>
      </c>
      <c r="BD109" s="163">
        <f t="shared" si="2"/>
        <v>0</v>
      </c>
      <c r="BE109" s="164">
        <f t="shared" si="3"/>
        <v>0</v>
      </c>
      <c r="BF109" s="163">
        <f>IF($BF$76,IF((AN$205*$BU109)&lt;$BF$117,AN$205*0.124,0),IF((AN$205*$BU109)&lt;$BF$117,AN$205*0.062,0))</f>
        <v>0</v>
      </c>
      <c r="BG109" s="164">
        <f>IF($BF$76,AN$205*0.029,AN$205*0.0145)</f>
        <v>0</v>
      </c>
      <c r="BH109" s="163">
        <f>IF($BH$76,IF((AN$206*$BU109)&lt;$BF$117,AN$206*0.124,0),IF((AN$206*$BU109)&lt;$BF$117,AN$206*0.062,0))</f>
        <v>0</v>
      </c>
      <c r="BI109" s="164">
        <f>IF($BH$76,AN$206*0.029,AN$206*0.0145)</f>
        <v>0</v>
      </c>
      <c r="BJ109" s="165">
        <f t="shared" si="4"/>
        <v>0</v>
      </c>
      <c r="BU109" s="10">
        <v>6</v>
      </c>
      <c r="CG109" s="199" t="s">
        <v>157</v>
      </c>
      <c r="CH109" s="200">
        <f>AM218</f>
        <v>0</v>
      </c>
      <c r="CI109" s="200">
        <f t="shared" si="5"/>
        <v>0</v>
      </c>
      <c r="CJ109" s="200">
        <f>AM65</f>
        <v>0</v>
      </c>
      <c r="CK109" s="201">
        <f t="shared" si="6"/>
        <v>0</v>
      </c>
    </row>
    <row r="110" spans="4:89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AG110" s="10"/>
      <c r="AH110" s="14"/>
      <c r="AI110" s="15"/>
      <c r="AJ110" s="15"/>
      <c r="AK110" s="15"/>
      <c r="AL110" s="15"/>
      <c r="AM110" s="15"/>
      <c r="AN110" s="15"/>
      <c r="AO110" s="26"/>
      <c r="BC110" s="162" t="s">
        <v>70</v>
      </c>
      <c r="BD110" s="163">
        <f t="shared" si="2"/>
        <v>0</v>
      </c>
      <c r="BE110" s="164">
        <f t="shared" si="3"/>
        <v>0</v>
      </c>
      <c r="BF110" s="163">
        <f>IF($BF$76,IF((AO$205*$BU110)&lt;$BF$117,AO$205*0.124,0),IF((AO$205*$BU110)&lt;$BF$117,AO$205*0.062,0))</f>
        <v>0</v>
      </c>
      <c r="BG110" s="164">
        <f>IF($BF$76,AO$205*0.029,AO$205*0.0145)</f>
        <v>0</v>
      </c>
      <c r="BH110" s="163">
        <f>IF($BH$76,IF((AO$206*$BU110)&lt;$BF$117,AO$206*0.124,0),IF((AO$206*$BU110)&lt;$BF$117,AO$206*0.062,0))</f>
        <v>0</v>
      </c>
      <c r="BI110" s="164">
        <f>IF($BH$76,AO$206*0.029,AO$206*0.0145)</f>
        <v>0</v>
      </c>
      <c r="BJ110" s="165">
        <f t="shared" si="4"/>
        <v>0</v>
      </c>
      <c r="BU110" s="10">
        <v>7</v>
      </c>
      <c r="CG110" s="199" t="s">
        <v>158</v>
      </c>
      <c r="CH110" s="200">
        <f>AN218</f>
        <v>0</v>
      </c>
      <c r="CI110" s="200">
        <f t="shared" si="5"/>
        <v>0</v>
      </c>
      <c r="CJ110" s="200">
        <f>AN65</f>
        <v>0</v>
      </c>
      <c r="CK110" s="201">
        <f t="shared" si="6"/>
        <v>0</v>
      </c>
    </row>
    <row r="111" spans="4:89" ht="12.75">
      <c r="D111" s="2"/>
      <c r="E111" s="2"/>
      <c r="F111" s="8"/>
      <c r="G111" s="2"/>
      <c r="H111" s="2"/>
      <c r="I111" s="2"/>
      <c r="J111" s="2"/>
      <c r="K111" s="2"/>
      <c r="L111" s="2"/>
      <c r="M111" s="2"/>
      <c r="N111" s="2"/>
      <c r="AG111" s="10"/>
      <c r="AH111" s="14"/>
      <c r="AI111" s="15"/>
      <c r="AJ111" s="15"/>
      <c r="AK111" s="15"/>
      <c r="AL111" s="15"/>
      <c r="AM111" s="15"/>
      <c r="AN111" s="15"/>
      <c r="AO111" s="26"/>
      <c r="BC111" s="162" t="s">
        <v>71</v>
      </c>
      <c r="BD111" s="163">
        <f t="shared" si="2"/>
        <v>0</v>
      </c>
      <c r="BE111" s="164">
        <f t="shared" si="3"/>
        <v>0</v>
      </c>
      <c r="BF111" s="163">
        <f>IF($BF$76,IF((AP$205*$BU111)&lt;$BF$117,AP$205*0.124,0),IF((AP$205*$BU111)&lt;$BF$117,AP$205*0.062,0))</f>
        <v>0</v>
      </c>
      <c r="BG111" s="164">
        <f>IF($BF$76,AP$205*0.029,AP$205*0.0145)</f>
        <v>0</v>
      </c>
      <c r="BH111" s="163">
        <f>IF($BH$76,IF((AP$206*$BU111)&lt;$BF$117,AP$206*0.124,0),IF((AP$206*$BU111)&lt;$BF$117,AP$206*0.062,0))</f>
        <v>0</v>
      </c>
      <c r="BI111" s="164">
        <f>IF($BH$76,AP$206*0.029,AP$206*0.0145)</f>
        <v>0</v>
      </c>
      <c r="BJ111" s="165">
        <f t="shared" si="4"/>
        <v>0</v>
      </c>
      <c r="BU111" s="10">
        <v>8</v>
      </c>
      <c r="CG111" s="199" t="s">
        <v>70</v>
      </c>
      <c r="CH111" s="200">
        <f>AO218</f>
        <v>0</v>
      </c>
      <c r="CI111" s="200">
        <f t="shared" si="5"/>
        <v>0</v>
      </c>
      <c r="CJ111" s="200">
        <f>AO65</f>
        <v>0</v>
      </c>
      <c r="CK111" s="201">
        <f t="shared" si="6"/>
        <v>0</v>
      </c>
    </row>
    <row r="112" spans="4:89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AG112" s="10"/>
      <c r="AH112" s="14"/>
      <c r="AI112" s="15"/>
      <c r="AJ112" s="15"/>
      <c r="AK112" s="15"/>
      <c r="AL112" s="15"/>
      <c r="AM112" s="15"/>
      <c r="AN112" s="15"/>
      <c r="AO112" s="26"/>
      <c r="BC112" s="162" t="s">
        <v>72</v>
      </c>
      <c r="BD112" s="163">
        <f t="shared" si="2"/>
        <v>0</v>
      </c>
      <c r="BE112" s="164">
        <f t="shared" si="3"/>
        <v>0</v>
      </c>
      <c r="BF112" s="163">
        <f>IF($BF$76,IF((AQ$205*$BU112)&lt;$BF$117,AQ$205*0.124,0),IF((AQ$205*$BU112)&lt;$BF$117,AQ$205*0.062,0))</f>
        <v>0</v>
      </c>
      <c r="BG112" s="164">
        <f>IF($BF$76,AQ$205*0.029,AQ$205*0.0145)</f>
        <v>0</v>
      </c>
      <c r="BH112" s="163">
        <f>IF($BH$76,IF((AQ$206*$BU112)&lt;$BF$117,AQ$206*0.124,0),IF((AQ$206*$BU112)&lt;$BF$117,AQ$206*0.062,0))</f>
        <v>0</v>
      </c>
      <c r="BI112" s="164">
        <f>IF($BH$76,AQ$206*0.029,AQ$206*0.0145)</f>
        <v>0</v>
      </c>
      <c r="BJ112" s="165">
        <f t="shared" si="4"/>
        <v>0</v>
      </c>
      <c r="BU112" s="10">
        <v>9</v>
      </c>
      <c r="CG112" s="199" t="s">
        <v>71</v>
      </c>
      <c r="CH112" s="200">
        <f>AP218</f>
        <v>0</v>
      </c>
      <c r="CI112" s="200">
        <f t="shared" si="5"/>
        <v>0</v>
      </c>
      <c r="CJ112" s="200">
        <f>AP65</f>
        <v>0</v>
      </c>
      <c r="CK112" s="201">
        <f t="shared" si="6"/>
        <v>0</v>
      </c>
    </row>
    <row r="113" spans="4:89" ht="12.75">
      <c r="D113" s="2"/>
      <c r="E113" s="2"/>
      <c r="F113" s="2"/>
      <c r="G113" s="2"/>
      <c r="H113" s="2"/>
      <c r="I113" s="6"/>
      <c r="J113" s="9"/>
      <c r="K113" s="2"/>
      <c r="L113" s="2"/>
      <c r="M113" s="2"/>
      <c r="N113" s="2"/>
      <c r="AG113" s="10"/>
      <c r="AH113" s="14"/>
      <c r="AI113" s="15"/>
      <c r="AJ113" s="15"/>
      <c r="AK113" s="15"/>
      <c r="AL113" s="15"/>
      <c r="AM113" s="15"/>
      <c r="AN113" s="15"/>
      <c r="AO113" s="26"/>
      <c r="BC113" s="162" t="s">
        <v>73</v>
      </c>
      <c r="BD113" s="163">
        <f t="shared" si="2"/>
        <v>0</v>
      </c>
      <c r="BE113" s="164">
        <f t="shared" si="3"/>
        <v>0</v>
      </c>
      <c r="BF113" s="163">
        <f>IF($BF$76,IF((AR$205*$BU113)&lt;$BF$117,AR$205*0.124,0),IF((AR$205*$BU113)&lt;$BF$117,AR$205*0.062,0))</f>
        <v>0</v>
      </c>
      <c r="BG113" s="164">
        <f>IF($BF$76,AR$205*0.029,AR$205*0.0145)</f>
        <v>0</v>
      </c>
      <c r="BH113" s="163">
        <f>IF($BH$76,IF((AR$206*$BU113)&lt;$BF$117,AR$206*0.124,0),IF((AR$206*$BU113)&lt;$BF$117,AR$206*0.062,0))</f>
        <v>0</v>
      </c>
      <c r="BI113" s="164">
        <f>IF($BH$76,AR$206*0.029,AR$206*0.0145)</f>
        <v>0</v>
      </c>
      <c r="BJ113" s="165">
        <f t="shared" si="4"/>
        <v>0</v>
      </c>
      <c r="BU113" s="10">
        <v>10</v>
      </c>
      <c r="CG113" s="199" t="s">
        <v>72</v>
      </c>
      <c r="CH113" s="200">
        <f>AQ218</f>
        <v>0</v>
      </c>
      <c r="CI113" s="200">
        <f t="shared" si="5"/>
        <v>0</v>
      </c>
      <c r="CJ113" s="200">
        <f>AQ65</f>
        <v>0</v>
      </c>
      <c r="CK113" s="201">
        <f t="shared" si="6"/>
        <v>0</v>
      </c>
    </row>
    <row r="114" spans="4:89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AG114" s="10"/>
      <c r="AH114" s="14"/>
      <c r="AI114" s="15"/>
      <c r="AJ114" s="15"/>
      <c r="AK114" s="15"/>
      <c r="AL114" s="15"/>
      <c r="AM114" s="15"/>
      <c r="AN114" s="15"/>
      <c r="AO114" s="26"/>
      <c r="BC114" s="162" t="s">
        <v>74</v>
      </c>
      <c r="BD114" s="163">
        <f t="shared" si="2"/>
        <v>0</v>
      </c>
      <c r="BE114" s="164">
        <f t="shared" si="3"/>
        <v>0</v>
      </c>
      <c r="BF114" s="163">
        <f>IF($BF$76,IF((AS$205*$BU114)&lt;$BF$117,AS$205*0.124,0),IF((AS$205*$BU114)&lt;$BF$117,AS$205*0.062,0))</f>
        <v>0</v>
      </c>
      <c r="BG114" s="164">
        <f>IF($BF$76,AS$205*0.029,AS$205*0.0145)</f>
        <v>0</v>
      </c>
      <c r="BH114" s="163">
        <f>IF($BH$76,IF((AS$206*$BU114)&lt;$BF$117,AS$206*0.124,0),IF((AS$206*$BU114)&lt;$BF$117,AS$206*0.062,0))</f>
        <v>0</v>
      </c>
      <c r="BI114" s="164">
        <f>IF($BH$76,AS$206*0.029,AS$206*0.0145)</f>
        <v>0</v>
      </c>
      <c r="BJ114" s="165">
        <f t="shared" si="4"/>
        <v>0</v>
      </c>
      <c r="BU114" s="10">
        <v>11</v>
      </c>
      <c r="CG114" s="199" t="s">
        <v>73</v>
      </c>
      <c r="CH114" s="200">
        <f>AR218</f>
        <v>0</v>
      </c>
      <c r="CI114" s="200">
        <f t="shared" si="5"/>
        <v>0</v>
      </c>
      <c r="CJ114" s="200">
        <f>AR65</f>
        <v>0</v>
      </c>
      <c r="CK114" s="201">
        <f t="shared" si="6"/>
        <v>0</v>
      </c>
    </row>
    <row r="115" spans="4:89" ht="13.5" thickBot="1">
      <c r="D115" s="2"/>
      <c r="E115" s="2"/>
      <c r="F115" s="2"/>
      <c r="G115" s="1"/>
      <c r="H115" s="2"/>
      <c r="I115" s="2"/>
      <c r="J115" s="2"/>
      <c r="K115" s="2"/>
      <c r="L115" s="1"/>
      <c r="M115" s="2"/>
      <c r="N115" s="2"/>
      <c r="AG115" s="10"/>
      <c r="AH115" s="14"/>
      <c r="AI115" s="15"/>
      <c r="AJ115" s="15" t="s">
        <v>4</v>
      </c>
      <c r="AK115" s="15"/>
      <c r="AL115" s="15"/>
      <c r="AM115" s="30">
        <v>128700</v>
      </c>
      <c r="AN115" s="15"/>
      <c r="AO115" s="26"/>
      <c r="BC115" s="166" t="s">
        <v>75</v>
      </c>
      <c r="BD115" s="163">
        <f t="shared" si="2"/>
        <v>0</v>
      </c>
      <c r="BE115" s="164">
        <f t="shared" si="3"/>
        <v>0</v>
      </c>
      <c r="BF115" s="163">
        <f>IF($BF$76,IF((AT$205*$BU115)&lt;$BF$117,AT$205*0.124,0),IF((AT$205*$BU115)&lt;$BF$117,AT$205*0.062,0))</f>
        <v>0</v>
      </c>
      <c r="BG115" s="164">
        <f>IF($BF$76,AT$205*0.029,AT$205*0.0145)</f>
        <v>0</v>
      </c>
      <c r="BH115" s="163">
        <f>IF($BH$76,IF((AT$206*$BU115)&lt;$BF$117,AT$206*0.124,0),IF((AT$206*$BU115)&lt;$BF$117,AT$206*0.062,0))</f>
        <v>0</v>
      </c>
      <c r="BI115" s="164">
        <f>IF($BH$76,AT$206*0.029,AT$206*0.0145)</f>
        <v>0</v>
      </c>
      <c r="BJ115" s="167">
        <f t="shared" si="4"/>
        <v>0</v>
      </c>
      <c r="BU115" s="10">
        <v>12</v>
      </c>
      <c r="CG115" s="202" t="s">
        <v>74</v>
      </c>
      <c r="CH115" s="203">
        <f>AS218</f>
        <v>0</v>
      </c>
      <c r="CI115" s="200">
        <f t="shared" si="5"/>
        <v>0</v>
      </c>
      <c r="CJ115" s="203">
        <f>AS65</f>
        <v>0</v>
      </c>
      <c r="CK115" s="201">
        <f t="shared" si="6"/>
        <v>0</v>
      </c>
    </row>
    <row r="116" spans="4:89" ht="13.5" thickBot="1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AG116" s="10"/>
      <c r="AH116" s="14"/>
      <c r="AI116" s="15"/>
      <c r="AJ116" s="31" t="s">
        <v>5</v>
      </c>
      <c r="AK116" s="15"/>
      <c r="AL116" s="15"/>
      <c r="AM116" s="32"/>
      <c r="AN116" s="15"/>
      <c r="AO116" s="26"/>
      <c r="BC116" s="168" t="s">
        <v>159</v>
      </c>
      <c r="BD116" s="169">
        <f aca="true" t="shared" si="7" ref="BD116:BJ116">SUM(BD104:BD115)</f>
        <v>0</v>
      </c>
      <c r="BE116" s="170">
        <f t="shared" si="7"/>
        <v>0</v>
      </c>
      <c r="BF116" s="171">
        <f t="shared" si="7"/>
        <v>0</v>
      </c>
      <c r="BG116" s="170">
        <f t="shared" si="7"/>
        <v>0</v>
      </c>
      <c r="BH116" s="171">
        <f t="shared" si="7"/>
        <v>0</v>
      </c>
      <c r="BI116" s="170">
        <f t="shared" si="7"/>
        <v>0</v>
      </c>
      <c r="BJ116" s="172">
        <f t="shared" si="7"/>
        <v>0</v>
      </c>
      <c r="CG116" s="204" t="s">
        <v>75</v>
      </c>
      <c r="CH116" s="205">
        <f>AT218</f>
        <v>0</v>
      </c>
      <c r="CI116" s="200">
        <f t="shared" si="5"/>
        <v>0</v>
      </c>
      <c r="CJ116" s="205">
        <f>AT65</f>
        <v>0</v>
      </c>
      <c r="CK116" s="201">
        <f t="shared" si="6"/>
        <v>0</v>
      </c>
    </row>
    <row r="117" spans="4:89" ht="16.5" thickBot="1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AG117" s="10"/>
      <c r="AH117" s="217" t="s">
        <v>6</v>
      </c>
      <c r="AI117" s="218"/>
      <c r="AJ117" s="218"/>
      <c r="AK117" s="218"/>
      <c r="AL117" s="218"/>
      <c r="AM117" s="218"/>
      <c r="AN117" s="219"/>
      <c r="AO117" s="220"/>
      <c r="BC117" s="173" t="s">
        <v>160</v>
      </c>
      <c r="BD117" s="174"/>
      <c r="BE117" s="175"/>
      <c r="BF117" s="176">
        <f>$AM$115</f>
        <v>128700</v>
      </c>
      <c r="BG117" s="177"/>
      <c r="BH117" s="176"/>
      <c r="BI117" s="178" t="s">
        <v>161</v>
      </c>
      <c r="BJ117" s="179">
        <v>0.0765</v>
      </c>
      <c r="CG117" s="49"/>
      <c r="CH117" s="56"/>
      <c r="CI117" s="56"/>
      <c r="CJ117" s="56"/>
      <c r="CK117" s="206"/>
    </row>
    <row r="118" spans="4:89" ht="13.5" thickBot="1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AG118" s="10"/>
      <c r="AH118" s="33"/>
      <c r="AI118" s="34"/>
      <c r="AJ118" s="34"/>
      <c r="AK118" s="34"/>
      <c r="AL118" s="34"/>
      <c r="AM118" s="34"/>
      <c r="AN118" s="34"/>
      <c r="AO118" s="35"/>
      <c r="CG118" s="207" t="s">
        <v>119</v>
      </c>
      <c r="CH118" s="208">
        <f>SUM(CH105:CH116)</f>
        <v>0</v>
      </c>
      <c r="CI118" s="208">
        <f>SUM(CI105:CI116)</f>
        <v>0</v>
      </c>
      <c r="CJ118" s="208">
        <f>SUM(CJ105:CJ116)</f>
        <v>0</v>
      </c>
      <c r="CK118" s="209">
        <f t="shared" si="6"/>
        <v>0</v>
      </c>
    </row>
    <row r="119" spans="4:62" ht="13.5" thickTop="1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AG119" s="10"/>
      <c r="AH119" s="14"/>
      <c r="AI119" s="15"/>
      <c r="AJ119" s="15"/>
      <c r="AK119" s="15"/>
      <c r="AL119" s="15"/>
      <c r="AM119" s="15"/>
      <c r="AN119" s="15"/>
      <c r="AO119" s="26"/>
      <c r="BG119" s="10"/>
      <c r="BH119" s="10"/>
      <c r="BI119" s="10"/>
      <c r="BJ119" s="10"/>
    </row>
    <row r="120" spans="33:92" ht="12.75">
      <c r="AG120" s="10"/>
      <c r="AH120" s="14"/>
      <c r="AI120" s="15"/>
      <c r="AJ120" s="15"/>
      <c r="AK120" s="15"/>
      <c r="AL120" s="15"/>
      <c r="AM120" s="15"/>
      <c r="AN120" s="15"/>
      <c r="AO120" s="26"/>
      <c r="CI120" s="10"/>
      <c r="CJ120" s="10"/>
      <c r="CK120" s="10"/>
      <c r="CL120" s="10"/>
      <c r="CM120" s="10"/>
      <c r="CN120" s="10"/>
    </row>
    <row r="121" spans="33:92" ht="12.75">
      <c r="AG121" s="10"/>
      <c r="AH121" s="14"/>
      <c r="AI121" s="15"/>
      <c r="AJ121" s="15"/>
      <c r="AK121" s="15"/>
      <c r="AL121" s="15"/>
      <c r="AM121" s="15"/>
      <c r="AN121" s="15"/>
      <c r="AO121" s="26"/>
      <c r="CK121" s="10"/>
      <c r="CL121" s="10"/>
      <c r="CM121" s="10"/>
      <c r="CN121" s="10"/>
    </row>
    <row r="122" spans="33:41" ht="12.75">
      <c r="AG122" s="10"/>
      <c r="AH122" s="14"/>
      <c r="AI122" s="15"/>
      <c r="AJ122" s="15"/>
      <c r="AK122" s="15"/>
      <c r="AL122" s="15"/>
      <c r="AM122" s="15"/>
      <c r="AN122" s="15"/>
      <c r="AO122" s="26"/>
    </row>
    <row r="123" spans="33:41" ht="12.75">
      <c r="AG123" s="10"/>
      <c r="AH123" s="14"/>
      <c r="AI123" s="15"/>
      <c r="AJ123" s="15"/>
      <c r="AK123" s="15"/>
      <c r="AL123" s="15"/>
      <c r="AM123" s="15"/>
      <c r="AN123" s="15"/>
      <c r="AO123" s="26"/>
    </row>
    <row r="124" spans="33:41" ht="12.75">
      <c r="AG124" s="10"/>
      <c r="AH124" s="14"/>
      <c r="AI124" s="15"/>
      <c r="AJ124" s="15"/>
      <c r="AK124" s="15"/>
      <c r="AL124" s="15"/>
      <c r="AM124" s="15"/>
      <c r="AN124" s="15"/>
      <c r="AO124" s="26"/>
    </row>
    <row r="125" spans="33:41" ht="12.75">
      <c r="AG125" s="10"/>
      <c r="AH125" s="14"/>
      <c r="AI125" s="15"/>
      <c r="AJ125" s="15"/>
      <c r="AK125" s="15"/>
      <c r="AL125" s="15"/>
      <c r="AM125" s="15"/>
      <c r="AN125" s="15"/>
      <c r="AO125" s="26"/>
    </row>
    <row r="126" spans="33:41" ht="13.5" thickBot="1">
      <c r="AG126" s="10"/>
      <c r="AH126" s="36"/>
      <c r="AI126" s="21"/>
      <c r="AJ126" s="21"/>
      <c r="AK126" s="21"/>
      <c r="AL126" s="21"/>
      <c r="AM126" s="21"/>
      <c r="AN126" s="21"/>
      <c r="AO126" s="37"/>
    </row>
    <row r="127" ht="13.5" thickTop="1"/>
    <row r="200" ht="13.5" thickBot="1"/>
    <row r="201" spans="33:48" ht="19.5" thickBot="1" thickTop="1">
      <c r="AG201" s="98"/>
      <c r="AH201" s="99"/>
      <c r="AI201" s="100" t="s">
        <v>120</v>
      </c>
      <c r="AJ201" s="99" t="s">
        <v>121</v>
      </c>
      <c r="AK201" s="100" t="s">
        <v>122</v>
      </c>
      <c r="AL201" s="99"/>
      <c r="AM201" s="99"/>
      <c r="AN201" s="99"/>
      <c r="AO201" s="101"/>
      <c r="AP201" s="101"/>
      <c r="AQ201" s="101"/>
      <c r="AR201" s="101"/>
      <c r="AS201" s="101"/>
      <c r="AT201" s="102"/>
      <c r="AU201" s="10"/>
      <c r="AV201" s="10"/>
    </row>
    <row r="202" spans="33:48" ht="21" thickTop="1">
      <c r="AG202" s="103">
        <f>ClientName</f>
        <v>0</v>
      </c>
      <c r="AH202" s="104"/>
      <c r="AI202" s="105"/>
      <c r="AJ202" s="15"/>
      <c r="AK202" s="15"/>
      <c r="AL202" s="15"/>
      <c r="AM202" s="15"/>
      <c r="AN202" s="15"/>
      <c r="AO202" s="15"/>
      <c r="AP202" s="15"/>
      <c r="AQ202" s="15"/>
      <c r="AR202" s="106"/>
      <c r="AS202" s="107">
        <f ca="1">NOW()</f>
        <v>43110.57506041667</v>
      </c>
      <c r="AT202" s="108"/>
      <c r="AU202" s="10"/>
      <c r="AV202" s="10"/>
    </row>
    <row r="203" spans="33:48" ht="12.75">
      <c r="AG203" s="109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08"/>
      <c r="AU203" s="10"/>
      <c r="AV203" s="10"/>
    </row>
    <row r="204" spans="33:48" ht="12.75">
      <c r="AG204" s="109"/>
      <c r="AH204" s="110" t="s">
        <v>63</v>
      </c>
      <c r="AI204" s="110" t="s">
        <v>123</v>
      </c>
      <c r="AJ204" s="110" t="s">
        <v>124</v>
      </c>
      <c r="AK204" s="110" t="s">
        <v>125</v>
      </c>
      <c r="AL204" s="110" t="s">
        <v>126</v>
      </c>
      <c r="AM204" s="110" t="s">
        <v>127</v>
      </c>
      <c r="AN204" s="110" t="s">
        <v>128</v>
      </c>
      <c r="AO204" s="110" t="s">
        <v>129</v>
      </c>
      <c r="AP204" s="110" t="s">
        <v>130</v>
      </c>
      <c r="AQ204" s="110" t="s">
        <v>131</v>
      </c>
      <c r="AR204" s="110" t="s">
        <v>132</v>
      </c>
      <c r="AS204" s="110" t="s">
        <v>133</v>
      </c>
      <c r="AT204" s="111" t="s">
        <v>134</v>
      </c>
      <c r="AU204" s="10"/>
      <c r="AV204" s="10"/>
    </row>
    <row r="205" spans="33:48" ht="12.75">
      <c r="AG205" s="112" t="s">
        <v>135</v>
      </c>
      <c r="AH205" s="113"/>
      <c r="AI205" s="114">
        <f>$AH205/12</f>
        <v>0</v>
      </c>
      <c r="AJ205" s="114">
        <f aca="true" t="shared" si="8" ref="AJ205:AT206">$AH205/12</f>
        <v>0</v>
      </c>
      <c r="AK205" s="114">
        <f t="shared" si="8"/>
        <v>0</v>
      </c>
      <c r="AL205" s="114">
        <f t="shared" si="8"/>
        <v>0</v>
      </c>
      <c r="AM205" s="114">
        <f t="shared" si="8"/>
        <v>0</v>
      </c>
      <c r="AN205" s="114">
        <f t="shared" si="8"/>
        <v>0</v>
      </c>
      <c r="AO205" s="114">
        <f t="shared" si="8"/>
        <v>0</v>
      </c>
      <c r="AP205" s="114">
        <f t="shared" si="8"/>
        <v>0</v>
      </c>
      <c r="AQ205" s="114">
        <f t="shared" si="8"/>
        <v>0</v>
      </c>
      <c r="AR205" s="114">
        <f t="shared" si="8"/>
        <v>0</v>
      </c>
      <c r="AS205" s="114">
        <f t="shared" si="8"/>
        <v>0</v>
      </c>
      <c r="AT205" s="114">
        <f t="shared" si="8"/>
        <v>0</v>
      </c>
      <c r="AU205" s="10"/>
      <c r="AV205" s="10"/>
    </row>
    <row r="206" spans="33:48" ht="13.5" thickBot="1">
      <c r="AG206" s="112"/>
      <c r="AH206" s="115"/>
      <c r="AI206" s="116">
        <f>$AH206/12</f>
        <v>0</v>
      </c>
      <c r="AJ206" s="116">
        <f t="shared" si="8"/>
        <v>0</v>
      </c>
      <c r="AK206" s="116">
        <f t="shared" si="8"/>
        <v>0</v>
      </c>
      <c r="AL206" s="116">
        <f t="shared" si="8"/>
        <v>0</v>
      </c>
      <c r="AM206" s="116">
        <f t="shared" si="8"/>
        <v>0</v>
      </c>
      <c r="AN206" s="116">
        <f t="shared" si="8"/>
        <v>0</v>
      </c>
      <c r="AO206" s="116">
        <f t="shared" si="8"/>
        <v>0</v>
      </c>
      <c r="AP206" s="116">
        <f t="shared" si="8"/>
        <v>0</v>
      </c>
      <c r="AQ206" s="116">
        <f t="shared" si="8"/>
        <v>0</v>
      </c>
      <c r="AR206" s="116">
        <f t="shared" si="8"/>
        <v>0</v>
      </c>
      <c r="AS206" s="116">
        <f t="shared" si="8"/>
        <v>0</v>
      </c>
      <c r="AT206" s="116">
        <f t="shared" si="8"/>
        <v>0</v>
      </c>
      <c r="AU206" s="10"/>
      <c r="AV206" s="10"/>
    </row>
    <row r="207" spans="33:48" ht="13.5" thickBot="1">
      <c r="AG207" s="112" t="s">
        <v>136</v>
      </c>
      <c r="AH207" s="117">
        <f>SUM(AI207:AT207)</f>
        <v>0</v>
      </c>
      <c r="AI207" s="118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20"/>
      <c r="AU207" s="10"/>
      <c r="AV207" s="10"/>
    </row>
    <row r="208" spans="33:48" ht="13.5" thickBot="1">
      <c r="AG208" s="112" t="s">
        <v>137</v>
      </c>
      <c r="AH208" s="117">
        <f>SUM(AI208:AT208)</f>
        <v>0</v>
      </c>
      <c r="AI208" s="121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3"/>
      <c r="AU208" s="10"/>
      <c r="AV208" s="10"/>
    </row>
    <row r="209" spans="33:48" ht="13.5" thickBot="1">
      <c r="AG209" s="112" t="s">
        <v>138</v>
      </c>
      <c r="AH209" s="117">
        <f aca="true" t="shared" si="9" ref="AH209:AH214">SUM(AI209:AT209)</f>
        <v>0</v>
      </c>
      <c r="AI209" s="121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3"/>
      <c r="AU209" s="10"/>
      <c r="AV209" s="10"/>
    </row>
    <row r="210" spans="33:48" ht="13.5" thickBot="1">
      <c r="AG210" s="112" t="s">
        <v>139</v>
      </c>
      <c r="AH210" s="117">
        <f t="shared" si="9"/>
        <v>0</v>
      </c>
      <c r="AI210" s="121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3"/>
      <c r="AU210" s="10"/>
      <c r="AV210" s="10"/>
    </row>
    <row r="211" spans="33:48" ht="13.5" thickBot="1">
      <c r="AG211" s="112" t="s">
        <v>140</v>
      </c>
      <c r="AH211" s="117">
        <f t="shared" si="9"/>
        <v>0</v>
      </c>
      <c r="AI211" s="121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3"/>
      <c r="AU211" s="10"/>
      <c r="AV211" s="10"/>
    </row>
    <row r="212" spans="33:48" ht="13.5" thickBot="1">
      <c r="AG212" s="112" t="s">
        <v>141</v>
      </c>
      <c r="AH212" s="117">
        <f t="shared" si="9"/>
        <v>0</v>
      </c>
      <c r="AI212" s="121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3"/>
      <c r="AU212" s="10"/>
      <c r="AV212" s="10"/>
    </row>
    <row r="213" spans="33:48" ht="13.5" thickBot="1">
      <c r="AG213" s="112" t="s">
        <v>142</v>
      </c>
      <c r="AH213" s="117">
        <f t="shared" si="9"/>
        <v>0</v>
      </c>
      <c r="AI213" s="121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3"/>
      <c r="AU213" s="10"/>
      <c r="AV213" s="10"/>
    </row>
    <row r="214" spans="33:48" ht="13.5" thickBot="1">
      <c r="AG214" s="112" t="s">
        <v>143</v>
      </c>
      <c r="AH214" s="117">
        <f t="shared" si="9"/>
        <v>0</v>
      </c>
      <c r="AI214" s="121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3"/>
      <c r="AU214" s="10"/>
      <c r="AV214" s="10"/>
    </row>
    <row r="215" spans="33:48" ht="13.5" thickBot="1">
      <c r="AG215" s="112" t="s">
        <v>144</v>
      </c>
      <c r="AH215" s="117">
        <f>SUM(AI215:AT215)</f>
        <v>0</v>
      </c>
      <c r="AI215" s="124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6"/>
      <c r="AU215" s="10"/>
      <c r="AV215" s="10"/>
    </row>
    <row r="216" spans="33:48" ht="13.5" thickBot="1">
      <c r="AG216" s="127" t="s">
        <v>145</v>
      </c>
      <c r="AH216" s="117">
        <f aca="true" t="shared" si="10" ref="AH216:AT216">SUM(AH205:AH215)</f>
        <v>0</v>
      </c>
      <c r="AI216" s="117">
        <f t="shared" si="10"/>
        <v>0</v>
      </c>
      <c r="AJ216" s="117">
        <f t="shared" si="10"/>
        <v>0</v>
      </c>
      <c r="AK216" s="117">
        <f t="shared" si="10"/>
        <v>0</v>
      </c>
      <c r="AL216" s="117">
        <f t="shared" si="10"/>
        <v>0</v>
      </c>
      <c r="AM216" s="117">
        <f t="shared" si="10"/>
        <v>0</v>
      </c>
      <c r="AN216" s="117">
        <f t="shared" si="10"/>
        <v>0</v>
      </c>
      <c r="AO216" s="117">
        <f t="shared" si="10"/>
        <v>0</v>
      </c>
      <c r="AP216" s="117">
        <f t="shared" si="10"/>
        <v>0</v>
      </c>
      <c r="AQ216" s="117">
        <f t="shared" si="10"/>
        <v>0</v>
      </c>
      <c r="AR216" s="117">
        <f t="shared" si="10"/>
        <v>0</v>
      </c>
      <c r="AS216" s="117">
        <f t="shared" si="10"/>
        <v>0</v>
      </c>
      <c r="AT216" s="128">
        <f t="shared" si="10"/>
        <v>0</v>
      </c>
      <c r="AU216" s="10"/>
      <c r="AV216" s="10"/>
    </row>
    <row r="217" spans="33:48" ht="13.5" thickBot="1">
      <c r="AG217" s="129" t="s">
        <v>146</v>
      </c>
      <c r="AH217" s="130">
        <f>SUM(AI217:AT217)</f>
        <v>0</v>
      </c>
      <c r="AI217" s="131">
        <f>BJ104</f>
        <v>0</v>
      </c>
      <c r="AJ217" s="132">
        <f>BJ105</f>
        <v>0</v>
      </c>
      <c r="AK217" s="132">
        <f>BJ106</f>
        <v>0</v>
      </c>
      <c r="AL217" s="132">
        <f>BJ107</f>
        <v>0</v>
      </c>
      <c r="AM217" s="132">
        <f>BJ108</f>
        <v>0</v>
      </c>
      <c r="AN217" s="132">
        <f>BJ109</f>
        <v>0</v>
      </c>
      <c r="AO217" s="132">
        <f>BJ110</f>
        <v>0</v>
      </c>
      <c r="AP217" s="132">
        <f>BJ111</f>
        <v>0</v>
      </c>
      <c r="AQ217" s="132">
        <f>BJ112</f>
        <v>0</v>
      </c>
      <c r="AR217" s="132">
        <f>BJ113</f>
        <v>0</v>
      </c>
      <c r="AS217" s="132">
        <f>BJ114</f>
        <v>0</v>
      </c>
      <c r="AT217" s="133">
        <f>BJ115</f>
        <v>0</v>
      </c>
      <c r="AU217" s="10"/>
      <c r="AV217" s="10"/>
    </row>
    <row r="218" spans="33:48" ht="13.5" thickBot="1">
      <c r="AG218" s="134" t="s">
        <v>147</v>
      </c>
      <c r="AH218" s="135">
        <f>SUM(AH216-AH217)</f>
        <v>0</v>
      </c>
      <c r="AI218" s="136">
        <f aca="true" t="shared" si="11" ref="AI218:AT218">AI216-AI217</f>
        <v>0</v>
      </c>
      <c r="AJ218" s="136">
        <f t="shared" si="11"/>
        <v>0</v>
      </c>
      <c r="AK218" s="136">
        <f t="shared" si="11"/>
        <v>0</v>
      </c>
      <c r="AL218" s="136">
        <f t="shared" si="11"/>
        <v>0</v>
      </c>
      <c r="AM218" s="136">
        <f t="shared" si="11"/>
        <v>0</v>
      </c>
      <c r="AN218" s="136">
        <f t="shared" si="11"/>
        <v>0</v>
      </c>
      <c r="AO218" s="136">
        <f t="shared" si="11"/>
        <v>0</v>
      </c>
      <c r="AP218" s="136">
        <f t="shared" si="11"/>
        <v>0</v>
      </c>
      <c r="AQ218" s="136">
        <f t="shared" si="11"/>
        <v>0</v>
      </c>
      <c r="AR218" s="136">
        <f t="shared" si="11"/>
        <v>0</v>
      </c>
      <c r="AS218" s="136">
        <f t="shared" si="11"/>
        <v>0</v>
      </c>
      <c r="AT218" s="137">
        <f t="shared" si="11"/>
        <v>0</v>
      </c>
      <c r="AU218" s="10"/>
      <c r="AV218" s="10"/>
    </row>
    <row r="219" ht="13.5" thickTop="1"/>
    <row r="278" ht="13.5" thickBot="1"/>
    <row r="279" spans="3:11" ht="19.5" thickBot="1" thickTop="1">
      <c r="C279" s="10"/>
      <c r="D279" s="38" t="s">
        <v>7</v>
      </c>
      <c r="E279" s="39"/>
      <c r="F279" s="39"/>
      <c r="G279" s="39"/>
      <c r="H279" s="39"/>
      <c r="I279" s="39"/>
      <c r="J279" s="39"/>
      <c r="K279" s="40"/>
    </row>
    <row r="280" spans="3:11" ht="14.25" thickBot="1" thickTop="1">
      <c r="C280" s="10"/>
      <c r="D280" s="41">
        <f>ClientName</f>
        <v>0</v>
      </c>
      <c r="E280" s="42"/>
      <c r="F280" s="43" t="s">
        <v>8</v>
      </c>
      <c r="G280" s="42"/>
      <c r="H280" s="39"/>
      <c r="I280" s="44">
        <f ca="1">NOW()</f>
        <v>43110.57506041667</v>
      </c>
      <c r="J280" s="39"/>
      <c r="K280" s="40"/>
    </row>
    <row r="281" spans="3:11" ht="18.75" thickTop="1">
      <c r="C281" s="10"/>
      <c r="D281" s="45" t="s">
        <v>9</v>
      </c>
      <c r="E281" s="46"/>
      <c r="F281" s="46"/>
      <c r="G281" s="46"/>
      <c r="H281" s="46"/>
      <c r="I281" s="47" t="s">
        <v>10</v>
      </c>
      <c r="J281" s="46"/>
      <c r="K281" s="48"/>
    </row>
    <row r="282" spans="3:11" ht="12.75">
      <c r="C282" s="10"/>
      <c r="D282" s="49" t="s">
        <v>11</v>
      </c>
      <c r="E282" s="46"/>
      <c r="F282" s="46"/>
      <c r="G282" s="46"/>
      <c r="H282" s="46"/>
      <c r="I282" s="31" t="s">
        <v>12</v>
      </c>
      <c r="J282" s="46"/>
      <c r="K282" s="48"/>
    </row>
    <row r="283" spans="3:11" ht="12.75">
      <c r="C283" s="10"/>
      <c r="D283" s="50" t="s">
        <v>13</v>
      </c>
      <c r="E283" s="221"/>
      <c r="F283" s="46"/>
      <c r="G283" s="46"/>
      <c r="H283" s="46"/>
      <c r="I283" s="51" t="s">
        <v>14</v>
      </c>
      <c r="J283" s="221"/>
      <c r="K283" s="48"/>
    </row>
    <row r="284" spans="3:11" ht="12.75">
      <c r="C284" s="10"/>
      <c r="D284" s="50" t="s">
        <v>15</v>
      </c>
      <c r="E284" s="221"/>
      <c r="F284" s="46"/>
      <c r="G284" s="46"/>
      <c r="H284" s="46"/>
      <c r="I284" s="51" t="s">
        <v>16</v>
      </c>
      <c r="J284" s="221"/>
      <c r="K284" s="48"/>
    </row>
    <row r="285" spans="3:11" ht="12.75">
      <c r="C285" s="10"/>
      <c r="D285" s="50" t="s">
        <v>17</v>
      </c>
      <c r="E285" s="221"/>
      <c r="F285" s="46"/>
      <c r="G285" s="46"/>
      <c r="H285" s="46"/>
      <c r="I285" s="51" t="s">
        <v>18</v>
      </c>
      <c r="J285" s="221"/>
      <c r="K285" s="48"/>
    </row>
    <row r="286" spans="3:11" ht="13.5" thickBot="1">
      <c r="C286" s="10"/>
      <c r="D286" s="50" t="s">
        <v>19</v>
      </c>
      <c r="E286" s="221"/>
      <c r="F286" s="46"/>
      <c r="G286" s="46"/>
      <c r="H286" s="46"/>
      <c r="I286" s="51" t="s">
        <v>20</v>
      </c>
      <c r="J286" s="222"/>
      <c r="K286" s="48"/>
    </row>
    <row r="287" spans="3:11" ht="13.5" thickBot="1">
      <c r="C287" s="10"/>
      <c r="D287" s="50" t="s">
        <v>21</v>
      </c>
      <c r="E287" s="221"/>
      <c r="F287" s="46"/>
      <c r="G287" s="46"/>
      <c r="H287" s="46"/>
      <c r="I287" s="52" t="s">
        <v>22</v>
      </c>
      <c r="J287" s="53">
        <f>SUM(J283:J286)</f>
        <v>0</v>
      </c>
      <c r="K287" s="48"/>
    </row>
    <row r="288" spans="3:11" ht="13.5" thickBot="1">
      <c r="C288" s="10"/>
      <c r="D288" s="50" t="s">
        <v>23</v>
      </c>
      <c r="E288" s="222"/>
      <c r="F288" s="46"/>
      <c r="G288" s="46"/>
      <c r="H288" s="46"/>
      <c r="I288" s="51"/>
      <c r="J288" s="54"/>
      <c r="K288" s="48"/>
    </row>
    <row r="289" spans="3:11" ht="13.5" thickBot="1">
      <c r="C289" s="10"/>
      <c r="D289" s="55" t="s">
        <v>24</v>
      </c>
      <c r="E289" s="53">
        <f>SUM(E283:E288)</f>
        <v>0</v>
      </c>
      <c r="F289" s="46"/>
      <c r="G289" s="46"/>
      <c r="H289" s="46"/>
      <c r="I289" s="15"/>
      <c r="J289" s="56"/>
      <c r="K289" s="48"/>
    </row>
    <row r="290" spans="3:11" ht="12.75">
      <c r="C290" s="10"/>
      <c r="D290" s="49" t="s">
        <v>25</v>
      </c>
      <c r="E290" s="57"/>
      <c r="F290" s="51"/>
      <c r="G290" s="51"/>
      <c r="H290" s="51"/>
      <c r="I290" s="31" t="s">
        <v>26</v>
      </c>
      <c r="J290" s="57"/>
      <c r="K290" s="58"/>
    </row>
    <row r="291" spans="3:11" ht="12.75">
      <c r="C291" s="10"/>
      <c r="D291" s="59" t="s">
        <v>27</v>
      </c>
      <c r="E291" s="221"/>
      <c r="F291" s="51"/>
      <c r="G291" s="51"/>
      <c r="H291" s="51"/>
      <c r="I291" s="51" t="s">
        <v>28</v>
      </c>
      <c r="J291" s="221"/>
      <c r="K291" s="58"/>
    </row>
    <row r="292" spans="3:11" ht="12.75">
      <c r="C292" s="10"/>
      <c r="D292" s="59" t="s">
        <v>29</v>
      </c>
      <c r="E292" s="221"/>
      <c r="F292" s="51"/>
      <c r="G292" s="51"/>
      <c r="H292" s="51"/>
      <c r="I292" s="51" t="s">
        <v>30</v>
      </c>
      <c r="J292" s="221"/>
      <c r="K292" s="58"/>
    </row>
    <row r="293" spans="3:11" ht="12.75">
      <c r="C293" s="10"/>
      <c r="D293" s="59" t="s">
        <v>31</v>
      </c>
      <c r="E293" s="221"/>
      <c r="F293" s="51"/>
      <c r="G293" s="51"/>
      <c r="H293" s="51"/>
      <c r="I293" s="51" t="s">
        <v>32</v>
      </c>
      <c r="J293" s="221"/>
      <c r="K293" s="58"/>
    </row>
    <row r="294" spans="3:11" ht="12.75">
      <c r="C294" s="10"/>
      <c r="D294" s="59" t="s">
        <v>33</v>
      </c>
      <c r="E294" s="221"/>
      <c r="F294" s="51"/>
      <c r="G294" s="51"/>
      <c r="H294" s="51"/>
      <c r="I294" s="51" t="s">
        <v>34</v>
      </c>
      <c r="J294" s="221"/>
      <c r="K294" s="58"/>
    </row>
    <row r="295" spans="3:11" ht="13.5" thickBot="1">
      <c r="C295" s="10"/>
      <c r="D295" s="59" t="s">
        <v>35</v>
      </c>
      <c r="E295" s="221"/>
      <c r="F295" s="51"/>
      <c r="G295" s="51"/>
      <c r="H295" s="51"/>
      <c r="I295" s="51" t="s">
        <v>36</v>
      </c>
      <c r="J295" s="222"/>
      <c r="K295" s="58"/>
    </row>
    <row r="296" spans="3:11" ht="13.5" thickBot="1">
      <c r="C296" s="10"/>
      <c r="D296" s="59" t="s">
        <v>37</v>
      </c>
      <c r="E296" s="221"/>
      <c r="F296" s="51"/>
      <c r="G296" s="51"/>
      <c r="H296" s="51"/>
      <c r="I296" s="52" t="s">
        <v>22</v>
      </c>
      <c r="J296" s="53">
        <f>SUM(J291:J295)</f>
        <v>0</v>
      </c>
      <c r="K296" s="58"/>
    </row>
    <row r="297" spans="3:11" ht="12.75">
      <c r="C297" s="10"/>
      <c r="D297" s="59" t="s">
        <v>38</v>
      </c>
      <c r="E297" s="221"/>
      <c r="F297" s="51"/>
      <c r="G297" s="51"/>
      <c r="H297" s="51"/>
      <c r="I297" s="51"/>
      <c r="J297" s="57"/>
      <c r="K297" s="58"/>
    </row>
    <row r="298" spans="3:11" ht="12.75">
      <c r="C298" s="10"/>
      <c r="D298" s="59" t="s">
        <v>39</v>
      </c>
      <c r="E298" s="221"/>
      <c r="F298" s="51"/>
      <c r="G298" s="51"/>
      <c r="H298" s="51"/>
      <c r="I298" s="51"/>
      <c r="J298" s="57"/>
      <c r="K298" s="58"/>
    </row>
    <row r="299" spans="3:11" ht="12.75">
      <c r="C299" s="10"/>
      <c r="D299" s="59" t="s">
        <v>40</v>
      </c>
      <c r="E299" s="221"/>
      <c r="F299" s="51"/>
      <c r="G299" s="51"/>
      <c r="H299" s="51"/>
      <c r="I299" s="51"/>
      <c r="J299" s="57"/>
      <c r="K299" s="58"/>
    </row>
    <row r="300" spans="3:11" ht="12.75">
      <c r="C300" s="10"/>
      <c r="D300" s="59" t="s">
        <v>41</v>
      </c>
      <c r="E300" s="221"/>
      <c r="F300" s="51"/>
      <c r="G300" s="51"/>
      <c r="H300" s="51"/>
      <c r="I300" s="51"/>
      <c r="J300" s="57"/>
      <c r="K300" s="58"/>
    </row>
    <row r="301" spans="3:11" ht="12.75">
      <c r="C301" s="10"/>
      <c r="D301" s="59" t="s">
        <v>42</v>
      </c>
      <c r="E301" s="221"/>
      <c r="F301" s="51"/>
      <c r="G301" s="51"/>
      <c r="H301" s="51"/>
      <c r="I301" s="51"/>
      <c r="J301" s="57"/>
      <c r="K301" s="58"/>
    </row>
    <row r="302" spans="3:11" ht="12.75">
      <c r="C302" s="10"/>
      <c r="D302" s="59" t="s">
        <v>43</v>
      </c>
      <c r="E302" s="221"/>
      <c r="F302" s="51"/>
      <c r="G302" s="51"/>
      <c r="H302" s="51"/>
      <c r="I302" s="51"/>
      <c r="J302" s="57"/>
      <c r="K302" s="58"/>
    </row>
    <row r="303" spans="3:11" ht="12.75">
      <c r="C303" s="10"/>
      <c r="D303" s="59" t="s">
        <v>44</v>
      </c>
      <c r="E303" s="221"/>
      <c r="F303" s="51"/>
      <c r="G303" s="51"/>
      <c r="H303" s="51"/>
      <c r="I303" s="51"/>
      <c r="J303" s="57"/>
      <c r="K303" s="58"/>
    </row>
    <row r="304" spans="3:11" ht="12.75">
      <c r="C304" s="10"/>
      <c r="D304" s="59" t="s">
        <v>45</v>
      </c>
      <c r="E304" s="221"/>
      <c r="F304" s="51"/>
      <c r="G304" s="51"/>
      <c r="H304" s="51"/>
      <c r="I304" s="51"/>
      <c r="J304" s="57"/>
      <c r="K304" s="58"/>
    </row>
    <row r="305" spans="3:11" ht="12.75">
      <c r="C305" s="10"/>
      <c r="D305" s="59" t="s">
        <v>46</v>
      </c>
      <c r="E305" s="221"/>
      <c r="F305" s="51"/>
      <c r="G305" s="51"/>
      <c r="H305" s="51"/>
      <c r="I305" s="51"/>
      <c r="J305" s="57"/>
      <c r="K305" s="58"/>
    </row>
    <row r="306" spans="3:11" ht="12.75">
      <c r="C306" s="10"/>
      <c r="D306" s="59" t="s">
        <v>47</v>
      </c>
      <c r="E306" s="221"/>
      <c r="F306" s="51"/>
      <c r="G306" s="51"/>
      <c r="H306" s="51"/>
      <c r="I306" s="51"/>
      <c r="J306" s="57"/>
      <c r="K306" s="58"/>
    </row>
    <row r="307" spans="3:11" ht="12.75">
      <c r="C307" s="10"/>
      <c r="D307" s="59" t="s">
        <v>48</v>
      </c>
      <c r="E307" s="221"/>
      <c r="F307" s="51"/>
      <c r="G307" s="51"/>
      <c r="H307" s="51"/>
      <c r="I307" s="51"/>
      <c r="J307" s="57"/>
      <c r="K307" s="58"/>
    </row>
    <row r="308" spans="3:11" ht="13.5" thickBot="1">
      <c r="C308" s="10"/>
      <c r="D308" s="59" t="s">
        <v>49</v>
      </c>
      <c r="E308" s="222"/>
      <c r="F308" s="51"/>
      <c r="G308" s="51"/>
      <c r="H308" s="51"/>
      <c r="I308" s="51"/>
      <c r="J308" s="57"/>
      <c r="K308" s="58"/>
    </row>
    <row r="309" spans="3:11" ht="13.5" thickBot="1">
      <c r="C309" s="10"/>
      <c r="D309" s="55" t="s">
        <v>22</v>
      </c>
      <c r="E309" s="53">
        <f>SUM(E291:E308)</f>
        <v>0</v>
      </c>
      <c r="F309" s="51"/>
      <c r="G309" s="51"/>
      <c r="H309" s="51"/>
      <c r="I309" s="51"/>
      <c r="J309" s="57"/>
      <c r="K309" s="58"/>
    </row>
    <row r="310" spans="3:11" ht="12.75">
      <c r="C310" s="10"/>
      <c r="D310" s="49" t="s">
        <v>50</v>
      </c>
      <c r="E310" s="57"/>
      <c r="F310" s="51"/>
      <c r="G310" s="51"/>
      <c r="H310" s="51"/>
      <c r="I310" s="51"/>
      <c r="J310" s="57"/>
      <c r="K310" s="58"/>
    </row>
    <row r="311" spans="3:11" ht="12.75">
      <c r="C311" s="10"/>
      <c r="D311" s="59" t="s">
        <v>51</v>
      </c>
      <c r="E311" s="221"/>
      <c r="F311" s="51"/>
      <c r="G311" s="51"/>
      <c r="H311" s="51"/>
      <c r="I311" s="51"/>
      <c r="J311" s="57"/>
      <c r="K311" s="58"/>
    </row>
    <row r="312" spans="3:11" ht="12.75">
      <c r="C312" s="10"/>
      <c r="D312" s="59" t="s">
        <v>52</v>
      </c>
      <c r="E312" s="221"/>
      <c r="F312" s="51"/>
      <c r="G312" s="51"/>
      <c r="H312" s="51"/>
      <c r="I312" s="51"/>
      <c r="J312" s="57"/>
      <c r="K312" s="58"/>
    </row>
    <row r="313" spans="3:11" ht="12.75">
      <c r="C313" s="10"/>
      <c r="D313" s="59" t="s">
        <v>53</v>
      </c>
      <c r="E313" s="221"/>
      <c r="F313" s="51"/>
      <c r="G313" s="51"/>
      <c r="H313" s="51"/>
      <c r="I313" s="51"/>
      <c r="J313" s="57"/>
      <c r="K313" s="58"/>
    </row>
    <row r="314" spans="3:11" ht="12.75">
      <c r="C314" s="10"/>
      <c r="D314" s="59" t="s">
        <v>54</v>
      </c>
      <c r="E314" s="221"/>
      <c r="F314" s="51"/>
      <c r="G314" s="51"/>
      <c r="H314" s="51"/>
      <c r="I314" s="51"/>
      <c r="J314" s="57"/>
      <c r="K314" s="58"/>
    </row>
    <row r="315" spans="3:11" ht="13.5" thickBot="1">
      <c r="C315" s="10"/>
      <c r="D315" s="59" t="s">
        <v>55</v>
      </c>
      <c r="E315" s="222"/>
      <c r="F315" s="51"/>
      <c r="G315" s="51"/>
      <c r="H315" s="51"/>
      <c r="I315" s="51"/>
      <c r="J315" s="57"/>
      <c r="K315" s="58"/>
    </row>
    <row r="316" spans="3:11" ht="13.5" thickBot="1">
      <c r="C316" s="10"/>
      <c r="D316" s="55" t="s">
        <v>22</v>
      </c>
      <c r="E316" s="53">
        <f>SUM(E311:E315)</f>
        <v>0</v>
      </c>
      <c r="F316" s="51"/>
      <c r="G316" s="51"/>
      <c r="H316" s="51"/>
      <c r="I316" s="51"/>
      <c r="J316" s="57"/>
      <c r="K316" s="58"/>
    </row>
    <row r="317" spans="3:11" ht="13.5" thickBot="1">
      <c r="C317" s="10"/>
      <c r="D317" s="59"/>
      <c r="E317" s="57"/>
      <c r="F317" s="51"/>
      <c r="G317" s="51"/>
      <c r="H317" s="51"/>
      <c r="I317" s="51"/>
      <c r="J317" s="57"/>
      <c r="K317" s="58"/>
    </row>
    <row r="318" spans="3:11" ht="13.5" thickBot="1">
      <c r="C318" s="10"/>
      <c r="D318" s="55" t="s">
        <v>56</v>
      </c>
      <c r="E318" s="53">
        <f>SUM(E289,E309,E316)</f>
        <v>0</v>
      </c>
      <c r="F318" s="51"/>
      <c r="G318" s="51"/>
      <c r="H318" s="51"/>
      <c r="I318" s="52" t="s">
        <v>57</v>
      </c>
      <c r="J318" s="53">
        <f>SUM(J287,J296)</f>
        <v>0</v>
      </c>
      <c r="K318" s="58"/>
    </row>
    <row r="319" spans="3:11" ht="13.5" thickBot="1">
      <c r="C319" s="10"/>
      <c r="D319" s="59"/>
      <c r="E319" s="51"/>
      <c r="F319" s="51"/>
      <c r="G319" s="51"/>
      <c r="H319" s="51"/>
      <c r="I319" s="51"/>
      <c r="J319" s="57"/>
      <c r="K319" s="58"/>
    </row>
    <row r="320" spans="3:11" ht="13.5" thickBot="1">
      <c r="C320" s="10"/>
      <c r="D320" s="59"/>
      <c r="E320" s="51"/>
      <c r="F320" s="51"/>
      <c r="G320" s="51"/>
      <c r="H320" s="51"/>
      <c r="I320" s="52" t="s">
        <v>58</v>
      </c>
      <c r="J320" s="53">
        <f>SUM(E318-J318)</f>
        <v>0</v>
      </c>
      <c r="K320" s="58"/>
    </row>
    <row r="321" spans="3:11" ht="12.75">
      <c r="C321" s="10"/>
      <c r="D321" s="59"/>
      <c r="E321" s="51"/>
      <c r="F321" s="51"/>
      <c r="G321" s="51"/>
      <c r="H321" s="51"/>
      <c r="I321" s="51"/>
      <c r="J321" s="57"/>
      <c r="K321" s="58"/>
    </row>
    <row r="322" spans="3:11" ht="13.5" thickBot="1">
      <c r="C322" s="10"/>
      <c r="D322" s="59"/>
      <c r="E322" s="51"/>
      <c r="F322" s="51"/>
      <c r="G322" s="51"/>
      <c r="H322" s="51"/>
      <c r="I322" s="52" t="s">
        <v>57</v>
      </c>
      <c r="J322" s="57"/>
      <c r="K322" s="58"/>
    </row>
    <row r="323" spans="3:11" ht="13.5" thickBot="1">
      <c r="C323" s="10"/>
      <c r="D323" s="59"/>
      <c r="E323" s="51"/>
      <c r="F323" s="51"/>
      <c r="G323" s="51"/>
      <c r="H323" s="51"/>
      <c r="I323" s="52" t="s">
        <v>59</v>
      </c>
      <c r="J323" s="53">
        <f>SUM(J318,J320)</f>
        <v>0</v>
      </c>
      <c r="K323" s="58"/>
    </row>
    <row r="324" spans="3:11" ht="13.5" thickBot="1">
      <c r="C324" s="10"/>
      <c r="D324" s="60"/>
      <c r="E324" s="61"/>
      <c r="F324" s="61"/>
      <c r="G324" s="61"/>
      <c r="H324" s="61"/>
      <c r="I324" s="61"/>
      <c r="J324" s="61"/>
      <c r="K324" s="62"/>
    </row>
    <row r="325" spans="3:11" ht="13.5" thickTop="1"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3:11" ht="12.75">
      <c r="C326" s="10"/>
      <c r="D326" s="10"/>
      <c r="E326" s="10"/>
      <c r="F326" s="10"/>
      <c r="G326" s="10"/>
      <c r="H326" s="10"/>
      <c r="I326" s="10"/>
      <c r="J326" s="10"/>
      <c r="K326" s="10"/>
    </row>
    <row r="375" ht="13.5" thickBot="1"/>
    <row r="376" spans="4:11" ht="18.75" thickTop="1">
      <c r="D376" s="180" t="s">
        <v>162</v>
      </c>
      <c r="E376" s="67"/>
      <c r="F376" s="67"/>
      <c r="G376" s="67"/>
      <c r="H376" s="67"/>
      <c r="I376" s="67"/>
      <c r="J376" s="67"/>
      <c r="K376" s="69"/>
    </row>
    <row r="377" spans="4:11" ht="13.5" thickBot="1">
      <c r="D377" s="213">
        <f>ClientName</f>
        <v>0</v>
      </c>
      <c r="E377" s="21"/>
      <c r="F377" s="21"/>
      <c r="G377" s="21"/>
      <c r="H377" s="21"/>
      <c r="I377" s="214">
        <f ca="1">NOW()</f>
        <v>43110.57506041667</v>
      </c>
      <c r="J377" s="215"/>
      <c r="K377" s="37"/>
    </row>
    <row r="378" spans="4:11" ht="13.5" thickTop="1">
      <c r="D378" s="14" t="s">
        <v>163</v>
      </c>
      <c r="E378" s="15"/>
      <c r="F378" s="15"/>
      <c r="G378" s="15"/>
      <c r="H378" s="15"/>
      <c r="I378" s="15"/>
      <c r="J378" s="15"/>
      <c r="K378" s="26"/>
    </row>
    <row r="379" spans="4:11" ht="12.75">
      <c r="D379" s="181" t="s">
        <v>164</v>
      </c>
      <c r="E379" s="15"/>
      <c r="F379" s="15"/>
      <c r="G379" s="15"/>
      <c r="H379" s="15"/>
      <c r="I379" s="15"/>
      <c r="J379" s="15"/>
      <c r="K379" s="26"/>
    </row>
    <row r="380" spans="4:11" ht="12.75">
      <c r="D380" s="74" t="s">
        <v>76</v>
      </c>
      <c r="E380" s="15"/>
      <c r="F380" s="15"/>
      <c r="G380" s="15"/>
      <c r="H380" s="15"/>
      <c r="I380" s="31" t="s">
        <v>165</v>
      </c>
      <c r="J380" s="15"/>
      <c r="K380" s="26"/>
    </row>
    <row r="381" spans="4:11" ht="12.75">
      <c r="D381" s="14" t="s">
        <v>166</v>
      </c>
      <c r="E381" s="223"/>
      <c r="F381" s="15"/>
      <c r="G381" s="15"/>
      <c r="H381" s="15"/>
      <c r="I381" s="15" t="s">
        <v>167</v>
      </c>
      <c r="J381" s="223"/>
      <c r="K381" s="26"/>
    </row>
    <row r="382" spans="4:11" ht="12.75">
      <c r="D382" s="14" t="s">
        <v>168</v>
      </c>
      <c r="E382" s="223"/>
      <c r="F382" s="15"/>
      <c r="G382" s="15"/>
      <c r="H382" s="15"/>
      <c r="I382" s="15" t="s">
        <v>169</v>
      </c>
      <c r="J382" s="223"/>
      <c r="K382" s="26"/>
    </row>
    <row r="383" spans="4:11" ht="12.75">
      <c r="D383" s="14" t="s">
        <v>170</v>
      </c>
      <c r="E383" s="223"/>
      <c r="F383" s="15"/>
      <c r="G383" s="15"/>
      <c r="H383" s="15"/>
      <c r="I383" s="15" t="s">
        <v>171</v>
      </c>
      <c r="J383" s="223"/>
      <c r="K383" s="26"/>
    </row>
    <row r="384" spans="4:11" ht="12.75">
      <c r="D384" s="14" t="s">
        <v>172</v>
      </c>
      <c r="E384" s="223"/>
      <c r="F384" s="15"/>
      <c r="G384" s="15"/>
      <c r="H384" s="15"/>
      <c r="I384" s="15" t="s">
        <v>173</v>
      </c>
      <c r="J384" s="223"/>
      <c r="K384" s="26"/>
    </row>
    <row r="385" spans="4:11" ht="12.75">
      <c r="D385" s="14" t="s">
        <v>174</v>
      </c>
      <c r="E385" s="223"/>
      <c r="F385" s="15"/>
      <c r="G385" s="15"/>
      <c r="H385" s="15"/>
      <c r="I385" s="31" t="s">
        <v>175</v>
      </c>
      <c r="J385" s="56"/>
      <c r="K385" s="26"/>
    </row>
    <row r="386" spans="4:11" ht="12.75">
      <c r="D386" s="14" t="s">
        <v>176</v>
      </c>
      <c r="E386" s="223"/>
      <c r="F386" s="15"/>
      <c r="G386" s="15"/>
      <c r="H386" s="15"/>
      <c r="I386" s="15" t="s">
        <v>177</v>
      </c>
      <c r="J386" s="223"/>
      <c r="K386" s="26"/>
    </row>
    <row r="387" spans="4:11" ht="12.75">
      <c r="D387" s="14" t="s">
        <v>79</v>
      </c>
      <c r="E387" s="223"/>
      <c r="F387" s="15"/>
      <c r="G387" s="15"/>
      <c r="H387" s="15"/>
      <c r="I387" s="15" t="s">
        <v>178</v>
      </c>
      <c r="J387" s="223"/>
      <c r="K387" s="26"/>
    </row>
    <row r="388" spans="4:11" ht="12.75">
      <c r="D388" s="14" t="s">
        <v>179</v>
      </c>
      <c r="E388" s="223"/>
      <c r="F388" s="15"/>
      <c r="G388" s="15"/>
      <c r="H388" s="15"/>
      <c r="I388" s="15" t="s">
        <v>180</v>
      </c>
      <c r="J388" s="223"/>
      <c r="K388" s="26"/>
    </row>
    <row r="389" spans="4:11" ht="12.75">
      <c r="D389" s="14" t="s">
        <v>181</v>
      </c>
      <c r="E389" s="223"/>
      <c r="F389" s="15"/>
      <c r="G389" s="15"/>
      <c r="H389" s="15"/>
      <c r="I389" s="15" t="s">
        <v>95</v>
      </c>
      <c r="J389" s="223"/>
      <c r="K389" s="26"/>
    </row>
    <row r="390" spans="4:11" ht="12.75">
      <c r="D390" s="182" t="s">
        <v>81</v>
      </c>
      <c r="E390" s="223"/>
      <c r="F390" s="15"/>
      <c r="G390" s="15"/>
      <c r="H390" s="15"/>
      <c r="I390" s="31" t="s">
        <v>90</v>
      </c>
      <c r="J390" s="56"/>
      <c r="K390" s="26"/>
    </row>
    <row r="391" spans="4:11" ht="12.75">
      <c r="D391" s="74" t="s">
        <v>82</v>
      </c>
      <c r="E391" s="56"/>
      <c r="F391" s="15"/>
      <c r="G391" s="15"/>
      <c r="H391" s="15"/>
      <c r="I391" s="15" t="s">
        <v>91</v>
      </c>
      <c r="J391" s="223"/>
      <c r="K391" s="26"/>
    </row>
    <row r="392" spans="4:11" ht="12.75">
      <c r="D392" s="14" t="s">
        <v>182</v>
      </c>
      <c r="E392" s="223"/>
      <c r="F392" s="15"/>
      <c r="G392" s="15"/>
      <c r="H392" s="15"/>
      <c r="I392" s="15" t="s">
        <v>92</v>
      </c>
      <c r="J392" s="223"/>
      <c r="K392" s="26"/>
    </row>
    <row r="393" spans="4:11" ht="12.75">
      <c r="D393" s="14" t="s">
        <v>183</v>
      </c>
      <c r="E393" s="223"/>
      <c r="F393" s="15"/>
      <c r="G393" s="15"/>
      <c r="H393" s="15"/>
      <c r="I393" s="15" t="s">
        <v>93</v>
      </c>
      <c r="J393" s="223"/>
      <c r="K393" s="26"/>
    </row>
    <row r="394" spans="4:11" ht="12.75">
      <c r="D394" s="14" t="s">
        <v>184</v>
      </c>
      <c r="E394" s="223"/>
      <c r="F394" s="15"/>
      <c r="G394" s="15"/>
      <c r="H394" s="15"/>
      <c r="I394" s="31" t="s">
        <v>96</v>
      </c>
      <c r="J394" s="56"/>
      <c r="K394" s="26"/>
    </row>
    <row r="395" spans="4:11" ht="12.75">
      <c r="D395" s="14" t="s">
        <v>185</v>
      </c>
      <c r="E395" s="223"/>
      <c r="F395" s="15"/>
      <c r="G395" s="15"/>
      <c r="H395" s="15"/>
      <c r="I395" s="15" t="s">
        <v>186</v>
      </c>
      <c r="J395" s="223"/>
      <c r="K395" s="26"/>
    </row>
    <row r="396" spans="4:11" ht="12.75">
      <c r="D396" s="14" t="s">
        <v>187</v>
      </c>
      <c r="E396" s="223"/>
      <c r="F396" s="15"/>
      <c r="G396" s="15"/>
      <c r="H396" s="15"/>
      <c r="I396" s="15" t="s">
        <v>97</v>
      </c>
      <c r="J396" s="223"/>
      <c r="K396" s="26"/>
    </row>
    <row r="397" spans="4:11" ht="12.75">
      <c r="D397" s="14" t="s">
        <v>83</v>
      </c>
      <c r="E397" s="223"/>
      <c r="F397" s="15"/>
      <c r="G397" s="15"/>
      <c r="H397" s="15"/>
      <c r="I397" s="15" t="s">
        <v>188</v>
      </c>
      <c r="J397" s="223"/>
      <c r="K397" s="26"/>
    </row>
    <row r="398" spans="4:11" ht="12.75">
      <c r="D398" s="14" t="s">
        <v>81</v>
      </c>
      <c r="E398" s="223"/>
      <c r="F398" s="15"/>
      <c r="G398" s="15"/>
      <c r="H398" s="15"/>
      <c r="I398" s="15" t="s">
        <v>98</v>
      </c>
      <c r="J398" s="223"/>
      <c r="K398" s="26"/>
    </row>
    <row r="399" spans="4:11" ht="12.75">
      <c r="D399" s="74" t="s">
        <v>189</v>
      </c>
      <c r="E399" s="56"/>
      <c r="F399" s="15"/>
      <c r="G399" s="15"/>
      <c r="H399" s="15"/>
      <c r="I399" s="15" t="s">
        <v>190</v>
      </c>
      <c r="J399" s="223"/>
      <c r="K399" s="26"/>
    </row>
    <row r="400" spans="4:11" ht="12.75">
      <c r="D400" s="14" t="s">
        <v>191</v>
      </c>
      <c r="E400" s="223"/>
      <c r="F400" s="15"/>
      <c r="G400" s="15"/>
      <c r="H400" s="15"/>
      <c r="I400" s="15" t="s">
        <v>192</v>
      </c>
      <c r="J400" s="223"/>
      <c r="K400" s="26"/>
    </row>
    <row r="401" spans="4:11" ht="12.75">
      <c r="D401" s="14" t="s">
        <v>193</v>
      </c>
      <c r="E401" s="223"/>
      <c r="F401" s="15"/>
      <c r="G401" s="15"/>
      <c r="H401" s="15"/>
      <c r="I401" s="15" t="s">
        <v>194</v>
      </c>
      <c r="J401" s="223"/>
      <c r="K401" s="26"/>
    </row>
    <row r="402" spans="4:11" ht="12.75">
      <c r="D402" s="14" t="s">
        <v>195</v>
      </c>
      <c r="E402" s="223"/>
      <c r="F402" s="15"/>
      <c r="G402" s="15"/>
      <c r="H402" s="15"/>
      <c r="I402" s="15" t="s">
        <v>196</v>
      </c>
      <c r="J402" s="223"/>
      <c r="K402" s="26"/>
    </row>
    <row r="403" spans="4:11" ht="12.75">
      <c r="D403" s="14" t="s">
        <v>81</v>
      </c>
      <c r="E403" s="223"/>
      <c r="F403" s="15"/>
      <c r="G403" s="15"/>
      <c r="H403" s="15"/>
      <c r="I403" s="15" t="s">
        <v>101</v>
      </c>
      <c r="J403" s="223"/>
      <c r="K403" s="26"/>
    </row>
    <row r="404" spans="4:11" ht="12.75">
      <c r="D404" s="74" t="s">
        <v>197</v>
      </c>
      <c r="E404" s="56"/>
      <c r="F404" s="15"/>
      <c r="G404" s="15"/>
      <c r="H404" s="15"/>
      <c r="I404" s="15" t="s">
        <v>81</v>
      </c>
      <c r="J404" s="223"/>
      <c r="K404" s="26"/>
    </row>
    <row r="405" spans="4:11" ht="12.75">
      <c r="D405" s="14" t="s">
        <v>198</v>
      </c>
      <c r="E405" s="223"/>
      <c r="F405" s="15"/>
      <c r="G405" s="15"/>
      <c r="H405" s="15"/>
      <c r="I405" s="31" t="s">
        <v>103</v>
      </c>
      <c r="J405" s="56"/>
      <c r="K405" s="26"/>
    </row>
    <row r="406" spans="4:11" ht="12.75">
      <c r="D406" s="14" t="s">
        <v>199</v>
      </c>
      <c r="E406" s="223"/>
      <c r="F406" s="15"/>
      <c r="G406" s="15"/>
      <c r="H406" s="15"/>
      <c r="I406" s="15" t="s">
        <v>85</v>
      </c>
      <c r="J406" s="223"/>
      <c r="K406" s="26"/>
    </row>
    <row r="407" spans="4:11" ht="12.75">
      <c r="D407" s="14" t="s">
        <v>200</v>
      </c>
      <c r="E407" s="223"/>
      <c r="F407" s="15"/>
      <c r="G407" s="15"/>
      <c r="H407" s="15"/>
      <c r="I407" s="15" t="s">
        <v>201</v>
      </c>
      <c r="J407" s="223"/>
      <c r="K407" s="26"/>
    </row>
    <row r="408" spans="4:11" ht="12.75">
      <c r="D408" s="14" t="s">
        <v>81</v>
      </c>
      <c r="E408" s="223"/>
      <c r="F408" s="15"/>
      <c r="G408" s="15"/>
      <c r="H408" s="15"/>
      <c r="I408" s="15" t="s">
        <v>202</v>
      </c>
      <c r="J408" s="223"/>
      <c r="K408" s="26"/>
    </row>
    <row r="409" spans="4:11" ht="12.75">
      <c r="D409" s="74" t="s">
        <v>203</v>
      </c>
      <c r="E409" s="56"/>
      <c r="F409" s="15"/>
      <c r="G409" s="15"/>
      <c r="H409" s="15"/>
      <c r="I409" s="15" t="s">
        <v>204</v>
      </c>
      <c r="J409" s="223"/>
      <c r="K409" s="26"/>
    </row>
    <row r="410" spans="4:11" ht="12.75">
      <c r="D410" s="14" t="s">
        <v>205</v>
      </c>
      <c r="E410" s="223"/>
      <c r="F410" s="15"/>
      <c r="G410" s="15"/>
      <c r="H410" s="15"/>
      <c r="I410" s="15" t="s">
        <v>206</v>
      </c>
      <c r="J410" s="223"/>
      <c r="K410" s="26"/>
    </row>
    <row r="411" spans="4:11" ht="12.75">
      <c r="D411" s="14" t="s">
        <v>207</v>
      </c>
      <c r="E411" s="223"/>
      <c r="F411" s="15"/>
      <c r="G411" s="15"/>
      <c r="H411" s="15"/>
      <c r="I411" s="15" t="s">
        <v>81</v>
      </c>
      <c r="J411" s="223"/>
      <c r="K411" s="26"/>
    </row>
    <row r="412" spans="4:11" ht="12.75">
      <c r="D412" s="14" t="s">
        <v>85</v>
      </c>
      <c r="E412" s="223"/>
      <c r="F412" s="15"/>
      <c r="G412" s="183" t="s">
        <v>208</v>
      </c>
      <c r="H412" s="15"/>
      <c r="I412" s="15"/>
      <c r="J412" s="56"/>
      <c r="K412" s="26"/>
    </row>
    <row r="413" spans="4:11" ht="12.75">
      <c r="D413" s="14" t="s">
        <v>209</v>
      </c>
      <c r="E413" s="223"/>
      <c r="F413" s="15"/>
      <c r="G413" s="15"/>
      <c r="H413" s="15"/>
      <c r="I413" s="31" t="s">
        <v>104</v>
      </c>
      <c r="J413" s="56"/>
      <c r="K413" s="26"/>
    </row>
    <row r="414" spans="4:11" ht="12.75">
      <c r="D414" s="14" t="s">
        <v>210</v>
      </c>
      <c r="E414" s="223"/>
      <c r="F414" s="15"/>
      <c r="G414" s="15"/>
      <c r="H414" s="15"/>
      <c r="I414" s="15" t="s">
        <v>105</v>
      </c>
      <c r="J414" s="223"/>
      <c r="K414" s="26"/>
    </row>
    <row r="415" spans="4:11" ht="12.75">
      <c r="D415" s="14" t="s">
        <v>211</v>
      </c>
      <c r="E415" s="223"/>
      <c r="F415" s="15"/>
      <c r="G415" s="15"/>
      <c r="H415" s="15"/>
      <c r="I415" s="15" t="s">
        <v>212</v>
      </c>
      <c r="J415" s="223"/>
      <c r="K415" s="26"/>
    </row>
    <row r="416" spans="4:11" ht="12.75">
      <c r="D416" s="14" t="s">
        <v>81</v>
      </c>
      <c r="E416" s="223"/>
      <c r="F416" s="15"/>
      <c r="G416" s="15"/>
      <c r="H416" s="15"/>
      <c r="I416" s="15" t="s">
        <v>213</v>
      </c>
      <c r="J416" s="223"/>
      <c r="K416" s="26"/>
    </row>
    <row r="417" spans="4:11" ht="12.75">
      <c r="D417" s="74" t="s">
        <v>85</v>
      </c>
      <c r="E417" s="56"/>
      <c r="F417" s="15"/>
      <c r="G417" s="15"/>
      <c r="H417" s="15"/>
      <c r="I417" s="15" t="s">
        <v>81</v>
      </c>
      <c r="J417" s="223"/>
      <c r="K417" s="26"/>
    </row>
    <row r="418" spans="4:11" ht="12.75">
      <c r="D418" s="14" t="s">
        <v>110</v>
      </c>
      <c r="E418" s="223"/>
      <c r="F418" s="15"/>
      <c r="G418" s="15"/>
      <c r="H418" s="15"/>
      <c r="I418" s="31" t="s">
        <v>214</v>
      </c>
      <c r="J418" s="56"/>
      <c r="K418" s="26"/>
    </row>
    <row r="419" spans="4:11" ht="12.75">
      <c r="D419" s="14" t="s">
        <v>111</v>
      </c>
      <c r="E419" s="223"/>
      <c r="F419" s="15"/>
      <c r="G419" s="15"/>
      <c r="H419" s="15"/>
      <c r="I419" s="15" t="s">
        <v>215</v>
      </c>
      <c r="J419" s="223"/>
      <c r="K419" s="26"/>
    </row>
    <row r="420" spans="4:11" ht="12.75">
      <c r="D420" s="14" t="s">
        <v>112</v>
      </c>
      <c r="E420" s="223"/>
      <c r="F420" s="15"/>
      <c r="G420" s="15"/>
      <c r="H420" s="15"/>
      <c r="I420" s="15" t="s">
        <v>216</v>
      </c>
      <c r="J420" s="223"/>
      <c r="K420" s="26"/>
    </row>
    <row r="421" spans="4:11" ht="12.75">
      <c r="D421" s="14" t="s">
        <v>113</v>
      </c>
      <c r="E421" s="223"/>
      <c r="F421" s="15"/>
      <c r="G421" s="15"/>
      <c r="H421" s="15"/>
      <c r="I421" s="15" t="s">
        <v>217</v>
      </c>
      <c r="J421" s="223"/>
      <c r="K421" s="26"/>
    </row>
    <row r="422" spans="4:11" ht="12.75">
      <c r="D422" s="14" t="s">
        <v>81</v>
      </c>
      <c r="E422" s="223"/>
      <c r="F422" s="15"/>
      <c r="G422" s="15"/>
      <c r="H422" s="15"/>
      <c r="I422" s="15" t="s">
        <v>218</v>
      </c>
      <c r="J422" s="223"/>
      <c r="K422" s="26"/>
    </row>
    <row r="423" spans="4:11" ht="12.75">
      <c r="D423" s="74" t="s">
        <v>114</v>
      </c>
      <c r="E423" s="56"/>
      <c r="F423" s="15"/>
      <c r="G423" s="15"/>
      <c r="H423" s="15"/>
      <c r="I423" s="15" t="s">
        <v>219</v>
      </c>
      <c r="J423" s="223"/>
      <c r="K423" s="26"/>
    </row>
    <row r="424" spans="4:11" ht="12.75">
      <c r="D424" s="14" t="s">
        <v>115</v>
      </c>
      <c r="E424" s="223"/>
      <c r="F424" s="15"/>
      <c r="G424" s="15"/>
      <c r="H424" s="15"/>
      <c r="I424" s="15" t="s">
        <v>220</v>
      </c>
      <c r="J424" s="223"/>
      <c r="K424" s="26"/>
    </row>
    <row r="425" spans="4:11" ht="12.75">
      <c r="D425" s="14" t="s">
        <v>116</v>
      </c>
      <c r="E425" s="223"/>
      <c r="F425" s="15"/>
      <c r="G425" s="15"/>
      <c r="H425" s="15"/>
      <c r="I425" s="15" t="s">
        <v>81</v>
      </c>
      <c r="J425" s="223"/>
      <c r="K425" s="26"/>
    </row>
    <row r="426" spans="4:11" ht="12.75">
      <c r="D426" s="14" t="s">
        <v>221</v>
      </c>
      <c r="E426" s="223"/>
      <c r="F426" s="15"/>
      <c r="G426" s="183" t="s">
        <v>222</v>
      </c>
      <c r="H426" s="15"/>
      <c r="I426" s="31"/>
      <c r="J426" s="56"/>
      <c r="K426" s="26"/>
    </row>
    <row r="427" spans="4:11" ht="12.75">
      <c r="D427" s="14" t="s">
        <v>81</v>
      </c>
      <c r="E427" s="223"/>
      <c r="F427" s="15"/>
      <c r="G427" s="15"/>
      <c r="H427" s="15"/>
      <c r="I427" s="31" t="s">
        <v>118</v>
      </c>
      <c r="J427" s="56"/>
      <c r="K427" s="26"/>
    </row>
    <row r="428" spans="4:11" ht="12.75">
      <c r="D428" s="74" t="s">
        <v>223</v>
      </c>
      <c r="E428" s="56"/>
      <c r="F428" s="15"/>
      <c r="G428" s="15"/>
      <c r="H428" s="15"/>
      <c r="I428" s="224"/>
      <c r="J428" s="223"/>
      <c r="K428" s="26"/>
    </row>
    <row r="429" spans="4:11" ht="12.75">
      <c r="D429" s="14" t="s">
        <v>107</v>
      </c>
      <c r="E429" s="223"/>
      <c r="F429" s="15"/>
      <c r="G429" s="15"/>
      <c r="H429" s="15"/>
      <c r="I429" s="224"/>
      <c r="J429" s="223"/>
      <c r="K429" s="26"/>
    </row>
    <row r="430" spans="4:11" ht="12.75">
      <c r="D430" s="14" t="s">
        <v>108</v>
      </c>
      <c r="E430" s="223"/>
      <c r="F430" s="15"/>
      <c r="G430" s="15"/>
      <c r="H430" s="15"/>
      <c r="I430" s="224"/>
      <c r="J430" s="223"/>
      <c r="K430" s="26"/>
    </row>
    <row r="431" spans="4:11" ht="12.75">
      <c r="D431" s="14" t="s">
        <v>109</v>
      </c>
      <c r="E431" s="223"/>
      <c r="F431" s="15"/>
      <c r="G431" s="15"/>
      <c r="H431" s="15"/>
      <c r="I431" s="224"/>
      <c r="J431" s="223"/>
      <c r="K431" s="26"/>
    </row>
    <row r="432" spans="4:11" ht="13.5" thickBot="1">
      <c r="D432" s="14" t="s">
        <v>81</v>
      </c>
      <c r="E432" s="223"/>
      <c r="F432" s="15"/>
      <c r="G432" s="15"/>
      <c r="H432" s="15"/>
      <c r="I432" s="224"/>
      <c r="J432" s="225"/>
      <c r="K432" s="26"/>
    </row>
    <row r="433" spans="4:11" ht="16.5" thickBot="1">
      <c r="D433" s="36"/>
      <c r="E433" s="21"/>
      <c r="F433" s="21"/>
      <c r="G433" s="184" t="s">
        <v>224</v>
      </c>
      <c r="H433" s="21"/>
      <c r="I433" s="185"/>
      <c r="J433" s="186">
        <f>SUM(E381:E432,J381:J432)</f>
        <v>0</v>
      </c>
      <c r="K433" s="37"/>
    </row>
    <row r="434" ht="13.5" thickTop="1"/>
    <row r="436" spans="7:10" ht="12.75">
      <c r="G436" s="10"/>
      <c r="H436" s="10"/>
      <c r="I436" s="10"/>
      <c r="J436" s="10"/>
    </row>
  </sheetData>
  <sheetProtection/>
  <printOptions horizontalCentered="1"/>
  <pageMargins left="0.75" right="0.75" top="1" bottom="1" header="0.5" footer="0.5"/>
  <pageSetup blackAndWhite="1" fitToHeight="1" fitToWidth="1" horizontalDpi="200" verticalDpi="200" orientation="portrait" r:id="rId3"/>
  <headerFooter alignWithMargins="0">
    <oddFooter>&amp;C&amp;"Arial,Bold Italic"FINANCIAL COUNSELOR NOTEBOOK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Ravikumar</dc:creator>
  <cp:keywords/>
  <dc:description/>
  <cp:lastModifiedBy>Melissa Shaw</cp:lastModifiedBy>
  <cp:lastPrinted>2017-09-09T17:59:55Z</cp:lastPrinted>
  <dcterms:created xsi:type="dcterms:W3CDTF">2002-09-12T04:47:49Z</dcterms:created>
  <dcterms:modified xsi:type="dcterms:W3CDTF">2018-01-10T21:49:12Z</dcterms:modified>
  <cp:category/>
  <cp:version/>
  <cp:contentType/>
  <cp:contentStatus/>
</cp:coreProperties>
</file>